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9495" windowHeight="3990" activeTab="4"/>
  </bookViews>
  <sheets>
    <sheet name="縣市" sheetId="1" r:id="rId1"/>
    <sheet name="縣市2" sheetId="2" r:id="rId2"/>
    <sheet name="縣市基本資料表" sheetId="3" r:id="rId3"/>
    <sheet name="水體分類" sheetId="4" r:id="rId4"/>
    <sheet name="監測結果說明" sheetId="5" r:id="rId5"/>
  </sheets>
  <definedNames>
    <definedName name="_xlnm.Print_Area" localSheetId="0">'縣市'!$B$2:$U$22</definedName>
    <definedName name="_xlnm.Print_Area" localSheetId="1">'縣市2'!$B$1:$T$29</definedName>
    <definedName name="_xlnm.Print_Area" localSheetId="2">'縣市基本資料表'!$B$2:$O$19</definedName>
  </definedNames>
  <calcPr fullCalcOnLoad="1"/>
</workbook>
</file>

<file path=xl/sharedStrings.xml><?xml version="1.0" encoding="utf-8"?>
<sst xmlns="http://schemas.openxmlformats.org/spreadsheetml/2006/main" count="601" uniqueCount="199">
  <si>
    <t>編製機關</t>
  </si>
  <si>
    <t>期間終了一個月內編報</t>
  </si>
  <si>
    <t>水　　　　　質　　　　　紀　　　　　錄</t>
  </si>
  <si>
    <t>採樣</t>
  </si>
  <si>
    <t>監測站編號</t>
  </si>
  <si>
    <t>溶氧量</t>
  </si>
  <si>
    <t>需氧量</t>
  </si>
  <si>
    <t>鎘</t>
  </si>
  <si>
    <t>鉛</t>
  </si>
  <si>
    <t>鉻</t>
  </si>
  <si>
    <t>汞</t>
  </si>
  <si>
    <t>日期</t>
  </si>
  <si>
    <t>時間</t>
  </si>
  <si>
    <t>℃</t>
  </si>
  <si>
    <t>mg/L</t>
  </si>
  <si>
    <t>導電度</t>
  </si>
  <si>
    <t>陰離子</t>
  </si>
  <si>
    <t>桿菌群</t>
  </si>
  <si>
    <t>活性劑</t>
  </si>
  <si>
    <t>計至小數</t>
  </si>
  <si>
    <t>NTU</t>
  </si>
  <si>
    <t>第四位）</t>
  </si>
  <si>
    <t>主辦業務人員</t>
  </si>
  <si>
    <t>審核</t>
  </si>
  <si>
    <t>監測站</t>
  </si>
  <si>
    <t>水體分類</t>
  </si>
  <si>
    <t>距匯流口</t>
  </si>
  <si>
    <t>監測站座標</t>
  </si>
  <si>
    <t>東經</t>
  </si>
  <si>
    <t>北緯</t>
  </si>
  <si>
    <t>橋上</t>
  </si>
  <si>
    <t>河中</t>
  </si>
  <si>
    <t>岸邊</t>
  </si>
  <si>
    <t>1134-05-02</t>
  </si>
  <si>
    <t>μmho/</t>
  </si>
  <si>
    <t>ˇ</t>
  </si>
  <si>
    <t>-</t>
  </si>
  <si>
    <t>分類</t>
  </si>
  <si>
    <t>－</t>
  </si>
  <si>
    <t>填表</t>
  </si>
  <si>
    <t>主辦業務人員</t>
  </si>
  <si>
    <t>機關主管</t>
  </si>
  <si>
    <t>水體</t>
  </si>
  <si>
    <r>
      <t>公</t>
    </r>
    <r>
      <rPr>
        <sz val="14"/>
        <rFont val="Times New Roman"/>
        <family val="1"/>
      </rPr>
      <t xml:space="preserve"> </t>
    </r>
    <r>
      <rPr>
        <sz val="14"/>
        <rFont val="標楷體"/>
        <family val="4"/>
      </rPr>
      <t>開</t>
    </r>
    <r>
      <rPr>
        <sz val="14"/>
        <rFont val="Times New Roman"/>
        <family val="1"/>
      </rPr>
      <t xml:space="preserve"> </t>
    </r>
    <r>
      <rPr>
        <sz val="14"/>
        <rFont val="標楷體"/>
        <family val="4"/>
      </rPr>
      <t>類</t>
    </r>
  </si>
  <si>
    <r>
      <t>季</t>
    </r>
    <r>
      <rPr>
        <sz val="14"/>
        <rFont val="Times New Roman"/>
        <family val="1"/>
      </rPr>
      <t xml:space="preserve">    </t>
    </r>
    <r>
      <rPr>
        <sz val="14"/>
        <rFont val="標楷體"/>
        <family val="4"/>
      </rPr>
      <t>報</t>
    </r>
  </si>
  <si>
    <r>
      <t>表</t>
    </r>
    <r>
      <rPr>
        <sz val="14"/>
        <rFont val="Times New Roman"/>
        <family val="1"/>
      </rPr>
      <t xml:space="preserve">    </t>
    </r>
    <r>
      <rPr>
        <sz val="14"/>
        <rFont val="標楷體"/>
        <family val="4"/>
      </rPr>
      <t>號</t>
    </r>
  </si>
  <si>
    <r>
      <t>生</t>
    </r>
    <r>
      <rPr>
        <sz val="14"/>
        <rFont val="Times New Roman"/>
        <family val="1"/>
      </rPr>
      <t xml:space="preserve">  </t>
    </r>
    <r>
      <rPr>
        <sz val="14"/>
        <rFont val="標楷體"/>
        <family val="4"/>
      </rPr>
      <t>化</t>
    </r>
  </si>
  <si>
    <r>
      <t>化</t>
    </r>
    <r>
      <rPr>
        <sz val="14"/>
        <rFont val="Times New Roman"/>
        <family val="1"/>
      </rPr>
      <t xml:space="preserve">  </t>
    </r>
    <r>
      <rPr>
        <sz val="14"/>
        <rFont val="標楷體"/>
        <family val="4"/>
      </rPr>
      <t>學</t>
    </r>
  </si>
  <si>
    <r>
      <t>懸</t>
    </r>
    <r>
      <rPr>
        <sz val="14"/>
        <rFont val="Times New Roman"/>
        <family val="1"/>
      </rPr>
      <t xml:space="preserve"> </t>
    </r>
    <r>
      <rPr>
        <sz val="14"/>
        <rFont val="標楷體"/>
        <family val="4"/>
      </rPr>
      <t>浮</t>
    </r>
  </si>
  <si>
    <r>
      <t xml:space="preserve"> </t>
    </r>
    <r>
      <rPr>
        <sz val="14"/>
        <rFont val="標楷體"/>
        <family val="4"/>
      </rPr>
      <t>河川名稱</t>
    </r>
  </si>
  <si>
    <r>
      <t>監</t>
    </r>
    <r>
      <rPr>
        <sz val="14"/>
        <rFont val="Times New Roman"/>
        <family val="1"/>
      </rPr>
      <t xml:space="preserve"> </t>
    </r>
    <r>
      <rPr>
        <sz val="14"/>
        <rFont val="標楷體"/>
        <family val="4"/>
      </rPr>
      <t>測</t>
    </r>
    <r>
      <rPr>
        <sz val="14"/>
        <rFont val="Times New Roman"/>
        <family val="1"/>
      </rPr>
      <t xml:space="preserve"> </t>
    </r>
    <r>
      <rPr>
        <sz val="14"/>
        <rFont val="標楷體"/>
        <family val="4"/>
      </rPr>
      <t>站</t>
    </r>
    <r>
      <rPr>
        <sz val="14"/>
        <rFont val="Times New Roman"/>
        <family val="1"/>
      </rPr>
      <t xml:space="preserve"> </t>
    </r>
    <r>
      <rPr>
        <sz val="14"/>
        <rFont val="標楷體"/>
        <family val="4"/>
      </rPr>
      <t>名</t>
    </r>
  </si>
  <si>
    <r>
      <t>水</t>
    </r>
    <r>
      <rPr>
        <sz val="14"/>
        <rFont val="Times New Roman"/>
        <family val="1"/>
      </rPr>
      <t xml:space="preserve"> </t>
    </r>
    <r>
      <rPr>
        <sz val="14"/>
        <rFont val="標楷體"/>
        <family val="4"/>
      </rPr>
      <t>溫</t>
    </r>
  </si>
  <si>
    <r>
      <t>pH</t>
    </r>
    <r>
      <rPr>
        <sz val="14"/>
        <rFont val="標楷體"/>
        <family val="4"/>
      </rPr>
      <t>值</t>
    </r>
  </si>
  <si>
    <r>
      <t>總</t>
    </r>
    <r>
      <rPr>
        <sz val="14"/>
        <rFont val="Times New Roman"/>
        <family val="1"/>
      </rPr>
      <t xml:space="preserve"> </t>
    </r>
    <r>
      <rPr>
        <sz val="14"/>
        <rFont val="標楷體"/>
        <family val="4"/>
      </rPr>
      <t>磷</t>
    </r>
  </si>
  <si>
    <r>
      <t>固</t>
    </r>
    <r>
      <rPr>
        <sz val="14"/>
        <rFont val="Times New Roman"/>
        <family val="1"/>
      </rPr>
      <t xml:space="preserve"> </t>
    </r>
    <r>
      <rPr>
        <sz val="14"/>
        <rFont val="標楷體"/>
        <family val="4"/>
      </rPr>
      <t>體</t>
    </r>
  </si>
  <si>
    <r>
      <t>(5</t>
    </r>
    <r>
      <rPr>
        <sz val="12"/>
        <rFont val="標楷體"/>
        <family val="4"/>
      </rPr>
      <t>天</t>
    </r>
    <r>
      <rPr>
        <sz val="12"/>
        <rFont val="Times New Roman"/>
        <family val="1"/>
      </rPr>
      <t>20</t>
    </r>
    <r>
      <rPr>
        <sz val="12"/>
        <rFont val="標楷體"/>
        <family val="4"/>
      </rPr>
      <t>℃</t>
    </r>
    <r>
      <rPr>
        <sz val="12"/>
        <rFont val="Times New Roman"/>
        <family val="1"/>
      </rPr>
      <t>)</t>
    </r>
  </si>
  <si>
    <r>
      <t>mg/L(</t>
    </r>
    <r>
      <rPr>
        <sz val="14"/>
        <rFont val="標楷體"/>
        <family val="4"/>
      </rPr>
      <t>統計至小數第四位</t>
    </r>
    <r>
      <rPr>
        <sz val="14"/>
        <rFont val="Times New Roman"/>
        <family val="1"/>
      </rPr>
      <t>)</t>
    </r>
  </si>
  <si>
    <r>
      <t>大</t>
    </r>
    <r>
      <rPr>
        <sz val="14"/>
        <rFont val="Times New Roman"/>
        <family val="1"/>
      </rPr>
      <t xml:space="preserve">  </t>
    </r>
    <r>
      <rPr>
        <sz val="14"/>
        <rFont val="標楷體"/>
        <family val="4"/>
      </rPr>
      <t>腸</t>
    </r>
  </si>
  <si>
    <r>
      <t>六</t>
    </r>
    <r>
      <rPr>
        <sz val="14"/>
        <rFont val="Times New Roman"/>
        <family val="1"/>
      </rPr>
      <t xml:space="preserve"> </t>
    </r>
    <r>
      <rPr>
        <sz val="14"/>
        <rFont val="標楷體"/>
        <family val="4"/>
      </rPr>
      <t>價</t>
    </r>
    <r>
      <rPr>
        <sz val="14"/>
        <rFont val="Times New Roman"/>
        <family val="1"/>
      </rPr>
      <t xml:space="preserve"> </t>
    </r>
    <r>
      <rPr>
        <sz val="14"/>
        <rFont val="標楷體"/>
        <family val="4"/>
      </rPr>
      <t>鉻</t>
    </r>
  </si>
  <si>
    <r>
      <t>界</t>
    </r>
    <r>
      <rPr>
        <sz val="14"/>
        <rFont val="Times New Roman"/>
        <family val="1"/>
      </rPr>
      <t xml:space="preserve">  </t>
    </r>
    <r>
      <rPr>
        <sz val="14"/>
        <rFont val="標楷體"/>
        <family val="4"/>
      </rPr>
      <t>面</t>
    </r>
  </si>
  <si>
    <r>
      <t>氨</t>
    </r>
    <r>
      <rPr>
        <sz val="14"/>
        <rFont val="Times New Roman"/>
        <family val="1"/>
      </rPr>
      <t xml:space="preserve"> </t>
    </r>
    <r>
      <rPr>
        <sz val="14"/>
        <rFont val="標楷體"/>
        <family val="4"/>
      </rPr>
      <t>氮</t>
    </r>
  </si>
  <si>
    <r>
      <t>氯</t>
    </r>
    <r>
      <rPr>
        <sz val="14"/>
        <rFont val="Times New Roman"/>
        <family val="1"/>
      </rPr>
      <t xml:space="preserve"> </t>
    </r>
    <r>
      <rPr>
        <sz val="14"/>
        <rFont val="標楷體"/>
        <family val="4"/>
      </rPr>
      <t>鹽</t>
    </r>
  </si>
  <si>
    <r>
      <t>濁</t>
    </r>
    <r>
      <rPr>
        <sz val="14"/>
        <rFont val="Times New Roman"/>
        <family val="1"/>
      </rPr>
      <t xml:space="preserve"> </t>
    </r>
    <r>
      <rPr>
        <sz val="14"/>
        <rFont val="標楷體"/>
        <family val="4"/>
      </rPr>
      <t>度</t>
    </r>
  </si>
  <si>
    <r>
      <t>備</t>
    </r>
    <r>
      <rPr>
        <sz val="14"/>
        <rFont val="Times New Roman"/>
        <family val="1"/>
      </rPr>
      <t xml:space="preserve"> </t>
    </r>
    <r>
      <rPr>
        <sz val="14"/>
        <rFont val="標楷體"/>
        <family val="4"/>
      </rPr>
      <t>註</t>
    </r>
  </si>
  <si>
    <r>
      <t>mg/L(</t>
    </r>
    <r>
      <rPr>
        <sz val="14"/>
        <rFont val="標楷體"/>
        <family val="4"/>
      </rPr>
      <t>統計至</t>
    </r>
  </si>
  <si>
    <r>
      <t>小數第四位</t>
    </r>
    <r>
      <rPr>
        <sz val="14"/>
        <rFont val="Times New Roman"/>
        <family val="1"/>
      </rPr>
      <t>)</t>
    </r>
  </si>
  <si>
    <r>
      <t>cm/25</t>
    </r>
    <r>
      <rPr>
        <sz val="14"/>
        <rFont val="標楷體"/>
        <family val="4"/>
      </rPr>
      <t>℃</t>
    </r>
  </si>
  <si>
    <r>
      <t>個</t>
    </r>
    <r>
      <rPr>
        <sz val="14"/>
        <rFont val="Times New Roman"/>
        <family val="1"/>
      </rPr>
      <t>/100mL</t>
    </r>
  </si>
  <si>
    <r>
      <t>紙張尺度：</t>
    </r>
    <r>
      <rPr>
        <sz val="14"/>
        <rFont val="Times New Roman"/>
        <family val="1"/>
      </rPr>
      <t>B4(364×257</t>
    </r>
    <r>
      <rPr>
        <sz val="14"/>
        <rFont val="標楷體"/>
        <family val="4"/>
      </rPr>
      <t>公厘</t>
    </r>
    <r>
      <rPr>
        <sz val="14"/>
        <rFont val="Times New Roman"/>
        <family val="1"/>
      </rPr>
      <t>)</t>
    </r>
  </si>
  <si>
    <r>
      <t>資料來源：依據本市河川水質監測資料編製。</t>
    </r>
    <r>
      <rPr>
        <sz val="14"/>
        <color indexed="12"/>
        <rFont val="Times New Roman"/>
        <family val="1"/>
      </rPr>
      <t xml:space="preserve"> </t>
    </r>
  </si>
  <si>
    <r>
      <t>　　　　　</t>
    </r>
    <r>
      <rPr>
        <sz val="14"/>
        <color indexed="12"/>
        <rFont val="Times New Roman"/>
        <family val="1"/>
      </rPr>
      <t>3.</t>
    </r>
    <r>
      <rPr>
        <sz val="14"/>
        <color indexed="12"/>
        <rFont val="標楷體"/>
        <family val="4"/>
      </rPr>
      <t>本表編製一式五份，一份送會計單位，一份自存，一份送市政府主計室，一份送行政院環境保護署中部辦公室，一份送行政院環境保護署統計室</t>
    </r>
    <r>
      <rPr>
        <sz val="14"/>
        <color indexed="12"/>
        <rFont val="Times New Roman"/>
        <family val="1"/>
      </rPr>
      <t>(</t>
    </r>
    <r>
      <rPr>
        <sz val="14"/>
        <color indexed="12"/>
        <rFont val="標楷體"/>
        <family val="4"/>
      </rPr>
      <t>附送水質監測站</t>
    </r>
  </si>
  <si>
    <r>
      <t xml:space="preserve">   </t>
    </r>
    <r>
      <rPr>
        <sz val="14"/>
        <color indexed="12"/>
        <rFont val="標楷體"/>
        <family val="4"/>
      </rPr>
      <t>基本資料表一份</t>
    </r>
    <r>
      <rPr>
        <sz val="14"/>
        <color indexed="12"/>
        <rFont val="Times New Roman"/>
        <family val="1"/>
      </rPr>
      <t>)</t>
    </r>
    <r>
      <rPr>
        <sz val="14"/>
        <color indexed="12"/>
        <rFont val="標楷體"/>
        <family val="4"/>
      </rPr>
      <t>。</t>
    </r>
  </si>
  <si>
    <r>
      <t>河</t>
    </r>
    <r>
      <rPr>
        <sz val="16"/>
        <rFont val="Times New Roman"/>
        <family val="1"/>
      </rPr>
      <t xml:space="preserve">   </t>
    </r>
    <r>
      <rPr>
        <sz val="16"/>
        <rFont val="標楷體"/>
        <family val="4"/>
      </rPr>
      <t>川</t>
    </r>
  </si>
  <si>
    <r>
      <t>監</t>
    </r>
    <r>
      <rPr>
        <sz val="16"/>
        <rFont val="Times New Roman"/>
        <family val="1"/>
      </rPr>
      <t xml:space="preserve">  </t>
    </r>
    <r>
      <rPr>
        <sz val="16"/>
        <rFont val="標楷體"/>
        <family val="4"/>
      </rPr>
      <t>測</t>
    </r>
    <r>
      <rPr>
        <sz val="16"/>
        <rFont val="Times New Roman"/>
        <family val="1"/>
      </rPr>
      <t xml:space="preserve">  </t>
    </r>
    <r>
      <rPr>
        <sz val="16"/>
        <rFont val="標楷體"/>
        <family val="4"/>
      </rPr>
      <t>站</t>
    </r>
  </si>
  <si>
    <r>
      <t>監</t>
    </r>
    <r>
      <rPr>
        <sz val="16"/>
        <rFont val="Times New Roman"/>
        <family val="1"/>
      </rPr>
      <t xml:space="preserve">     </t>
    </r>
    <r>
      <rPr>
        <sz val="16"/>
        <rFont val="標楷體"/>
        <family val="4"/>
      </rPr>
      <t>測</t>
    </r>
    <r>
      <rPr>
        <sz val="16"/>
        <rFont val="Times New Roman"/>
        <family val="1"/>
      </rPr>
      <t xml:space="preserve">     </t>
    </r>
    <r>
      <rPr>
        <sz val="16"/>
        <rFont val="標楷體"/>
        <family val="4"/>
      </rPr>
      <t>站</t>
    </r>
  </si>
  <si>
    <r>
      <t>採樣方式</t>
    </r>
    <r>
      <rPr>
        <sz val="16"/>
        <rFont val="Times New Roman"/>
        <family val="1"/>
      </rPr>
      <t>(</t>
    </r>
    <r>
      <rPr>
        <sz val="16"/>
        <rFont val="標楷體"/>
        <family val="4"/>
      </rPr>
      <t>請擇一打</t>
    </r>
    <r>
      <rPr>
        <sz val="16"/>
        <rFont val="Times New Roman"/>
        <family val="1"/>
      </rPr>
      <t xml:space="preserve"> )</t>
    </r>
  </si>
  <si>
    <r>
      <t>名</t>
    </r>
    <r>
      <rPr>
        <sz val="16"/>
        <rFont val="Times New Roman"/>
        <family val="1"/>
      </rPr>
      <t xml:space="preserve">   </t>
    </r>
    <r>
      <rPr>
        <sz val="16"/>
        <rFont val="標楷體"/>
        <family val="4"/>
      </rPr>
      <t>稱</t>
    </r>
  </si>
  <si>
    <r>
      <t>名</t>
    </r>
    <r>
      <rPr>
        <sz val="16"/>
        <rFont val="Times New Roman"/>
        <family val="1"/>
      </rPr>
      <t xml:space="preserve">  </t>
    </r>
    <r>
      <rPr>
        <sz val="16"/>
        <rFont val="標楷體"/>
        <family val="4"/>
      </rPr>
      <t>稱</t>
    </r>
  </si>
  <si>
    <r>
      <t>標</t>
    </r>
    <r>
      <rPr>
        <sz val="16"/>
        <rFont val="Times New Roman"/>
        <family val="1"/>
      </rPr>
      <t xml:space="preserve">    </t>
    </r>
    <r>
      <rPr>
        <sz val="16"/>
        <rFont val="標楷體"/>
        <family val="4"/>
      </rPr>
      <t>準</t>
    </r>
  </si>
  <si>
    <r>
      <t>編</t>
    </r>
    <r>
      <rPr>
        <sz val="16"/>
        <rFont val="Times New Roman"/>
        <family val="1"/>
      </rPr>
      <t xml:space="preserve">      </t>
    </r>
    <r>
      <rPr>
        <sz val="16"/>
        <rFont val="標楷體"/>
        <family val="4"/>
      </rPr>
      <t>號</t>
    </r>
  </si>
  <si>
    <r>
      <t>距離</t>
    </r>
    <r>
      <rPr>
        <sz val="16"/>
        <rFont val="Times New Roman"/>
        <family val="1"/>
      </rPr>
      <t>(</t>
    </r>
    <r>
      <rPr>
        <sz val="16"/>
        <rFont val="標楷體"/>
        <family val="4"/>
      </rPr>
      <t>公里</t>
    </r>
    <r>
      <rPr>
        <sz val="16"/>
        <rFont val="Times New Roman"/>
        <family val="1"/>
      </rPr>
      <t>)</t>
    </r>
  </si>
  <si>
    <r>
      <t>位</t>
    </r>
    <r>
      <rPr>
        <sz val="16"/>
        <rFont val="Times New Roman"/>
        <family val="1"/>
      </rPr>
      <t xml:space="preserve">   </t>
    </r>
    <r>
      <rPr>
        <sz val="16"/>
        <rFont val="標楷體"/>
        <family val="4"/>
      </rPr>
      <t>置</t>
    </r>
    <r>
      <rPr>
        <sz val="16"/>
        <rFont val="Times New Roman"/>
        <family val="1"/>
      </rPr>
      <t xml:space="preserve">   (</t>
    </r>
    <r>
      <rPr>
        <sz val="16"/>
        <rFont val="標楷體"/>
        <family val="4"/>
      </rPr>
      <t>地址</t>
    </r>
    <r>
      <rPr>
        <sz val="16"/>
        <rFont val="Times New Roman"/>
        <family val="1"/>
      </rPr>
      <t>)</t>
    </r>
  </si>
  <si>
    <t>－</t>
  </si>
  <si>
    <t>填表</t>
  </si>
  <si>
    <t>機關主管</t>
  </si>
  <si>
    <r>
      <t>填表說明：</t>
    </r>
    <r>
      <rPr>
        <sz val="14"/>
        <color indexed="12"/>
        <rFont val="Times New Roman"/>
        <family val="1"/>
      </rPr>
      <t>1.</t>
    </r>
    <r>
      <rPr>
        <sz val="14"/>
        <color indexed="12"/>
        <rFont val="標楷體"/>
        <family val="4"/>
      </rPr>
      <t>本表「水質記錄」之空白欄位係填列除上列監測項目外之其他監測項目，並請註明監測項目名稱及統計單位。</t>
    </r>
  </si>
  <si>
    <r>
      <t>　　　　　</t>
    </r>
    <r>
      <rPr>
        <sz val="14"/>
        <color indexed="12"/>
        <rFont val="Times New Roman"/>
        <family val="1"/>
      </rPr>
      <t>2.</t>
    </r>
    <r>
      <rPr>
        <sz val="14"/>
        <color indexed="12"/>
        <rFont val="標楷體"/>
        <family val="4"/>
      </rPr>
      <t>若各河川水質監測項目監測值因含量極微或受儀器限制無法測出含量值時，請填列儀器所能監測之極限值，並以負值表示。</t>
    </r>
  </si>
  <si>
    <t>-</t>
  </si>
  <si>
    <t>氣溫</t>
  </si>
  <si>
    <t>大甲溪</t>
  </si>
  <si>
    <t>德芙蘭橋</t>
  </si>
  <si>
    <t>東卯橋</t>
  </si>
  <si>
    <t>天福橋</t>
  </si>
  <si>
    <t>ND</t>
  </si>
  <si>
    <t>mg/L</t>
  </si>
  <si>
    <t>甲</t>
  </si>
  <si>
    <t>水溫,pH值,溶氧量,六價鉻,總磷,BOD,COD, SS,鎘,鉛,鉻,銅,鋅,導電度,Ecoli,陰離子界面活性劑,氨氮,硫酸鹽,油脂,亞硝酸鹽氮,氯鹽,濁度</t>
  </si>
  <si>
    <t>台中市台21線與台8線交會處</t>
  </si>
  <si>
    <t>120°58.529'</t>
  </si>
  <si>
    <t>24°10.542'</t>
  </si>
  <si>
    <t>120°55.329'</t>
  </si>
  <si>
    <t>24°10.511'</t>
  </si>
  <si>
    <t>120°51.396'</t>
  </si>
  <si>
    <t>24°09.040'</t>
  </si>
  <si>
    <t>總 氮</t>
  </si>
  <si>
    <t>-</t>
  </si>
  <si>
    <t>流量</t>
  </si>
  <si>
    <t>CMS</t>
  </si>
  <si>
    <t>台中市台8線白冷地區附近</t>
  </si>
  <si>
    <t>台中市台8線松鶴部落旁</t>
  </si>
  <si>
    <t>松雅橋</t>
  </si>
  <si>
    <t>瓦瑤橋</t>
  </si>
  <si>
    <t>溫寮溪</t>
  </si>
  <si>
    <t>丙</t>
  </si>
  <si>
    <t>120°36.365'</t>
  </si>
  <si>
    <t>24°20.539'</t>
  </si>
  <si>
    <t>24°21.332'</t>
  </si>
  <si>
    <t>120°36.082'</t>
  </si>
  <si>
    <t>台中市大安區興安路與福安路交會處附近</t>
  </si>
  <si>
    <t>台中市大安區大安港路與中松路交會處附近</t>
  </si>
  <si>
    <t>丙</t>
  </si>
  <si>
    <t>甲</t>
  </si>
  <si>
    <t>甲</t>
  </si>
  <si>
    <t>甲</t>
  </si>
  <si>
    <r>
      <t>RPI</t>
    </r>
    <r>
      <rPr>
        <sz val="12"/>
        <rFont val="標楷體"/>
        <family val="4"/>
      </rPr>
      <t>值</t>
    </r>
  </si>
  <si>
    <r>
      <t>pH</t>
    </r>
    <r>
      <rPr>
        <sz val="12"/>
        <rFont val="標楷體"/>
        <family val="4"/>
      </rPr>
      <t>值</t>
    </r>
  </si>
  <si>
    <r>
      <t>RPI</t>
    </r>
    <r>
      <rPr>
        <sz val="16"/>
        <rFont val="標楷體"/>
        <family val="4"/>
      </rPr>
      <t>值</t>
    </r>
  </si>
  <si>
    <t>水質測站</t>
  </si>
  <si>
    <t>溶氧量</t>
  </si>
  <si>
    <t>生化需氧量</t>
  </si>
  <si>
    <t>懸浮固體</t>
  </si>
  <si>
    <t>氨氮</t>
  </si>
  <si>
    <t>污染程度</t>
  </si>
  <si>
    <t>水體分類水質標準</t>
  </si>
  <si>
    <t>大腸桿菌群</t>
  </si>
  <si>
    <t>總磷</t>
  </si>
  <si>
    <t>水體分類等級</t>
  </si>
  <si>
    <t>水體分類</t>
  </si>
  <si>
    <t>一、河川污染程度說明：</t>
  </si>
  <si>
    <t>輕度污染</t>
  </si>
  <si>
    <t>中度污染</t>
  </si>
  <si>
    <t>嚴重污染</t>
  </si>
  <si>
    <r>
      <t>6.5</t>
    </r>
    <r>
      <rPr>
        <sz val="12"/>
        <rFont val="標楷體"/>
        <family val="4"/>
      </rPr>
      <t>以上</t>
    </r>
  </si>
  <si>
    <t>4.6~6.5</t>
  </si>
  <si>
    <t>2.0~4.5</t>
  </si>
  <si>
    <r>
      <t>2.0</t>
    </r>
    <r>
      <rPr>
        <sz val="12"/>
        <rFont val="標楷體"/>
        <family val="4"/>
      </rPr>
      <t>以下</t>
    </r>
  </si>
  <si>
    <r>
      <t>3.0</t>
    </r>
    <r>
      <rPr>
        <sz val="12"/>
        <rFont val="標楷體"/>
        <family val="4"/>
      </rPr>
      <t>以下</t>
    </r>
  </si>
  <si>
    <t>3.0~4.9</t>
  </si>
  <si>
    <t>5.0~15</t>
  </si>
  <si>
    <r>
      <t>15</t>
    </r>
    <r>
      <rPr>
        <sz val="12"/>
        <rFont val="標楷體"/>
        <family val="4"/>
      </rPr>
      <t>以上</t>
    </r>
  </si>
  <si>
    <r>
      <t>20</t>
    </r>
    <r>
      <rPr>
        <sz val="12"/>
        <rFont val="標楷體"/>
        <family val="4"/>
      </rPr>
      <t>以下</t>
    </r>
  </si>
  <si>
    <t>20~49</t>
  </si>
  <si>
    <t>50~100</t>
  </si>
  <si>
    <r>
      <t>100</t>
    </r>
    <r>
      <rPr>
        <sz val="12"/>
        <rFont val="標楷體"/>
        <family val="4"/>
      </rPr>
      <t>以上</t>
    </r>
  </si>
  <si>
    <r>
      <t>0.50</t>
    </r>
    <r>
      <rPr>
        <sz val="12"/>
        <rFont val="標楷體"/>
        <family val="4"/>
      </rPr>
      <t>以下</t>
    </r>
  </si>
  <si>
    <t>0.50~0.99</t>
  </si>
  <si>
    <t>1.0~3.1</t>
  </si>
  <si>
    <r>
      <t>3.0</t>
    </r>
    <r>
      <rPr>
        <sz val="12"/>
        <rFont val="標楷體"/>
        <family val="4"/>
      </rPr>
      <t>以上</t>
    </r>
  </si>
  <si>
    <t>2.0~3.0</t>
  </si>
  <si>
    <t>3.0~6.0</t>
  </si>
  <si>
    <r>
      <t>6.0</t>
    </r>
    <r>
      <rPr>
        <sz val="12"/>
        <rFont val="標楷體"/>
        <family val="4"/>
      </rPr>
      <t>以上</t>
    </r>
  </si>
  <si>
    <t>本市對於河川水質檢測結果進行評估時，</t>
  </si>
  <si>
    <r>
      <t>乃以河川污染指標（</t>
    </r>
    <r>
      <rPr>
        <sz val="14"/>
        <rFont val="Times New Roman"/>
        <family val="1"/>
      </rPr>
      <t>River Pollution Index</t>
    </r>
    <r>
      <rPr>
        <sz val="14"/>
        <rFont val="標楷體"/>
        <family val="4"/>
      </rPr>
      <t>，</t>
    </r>
    <r>
      <rPr>
        <sz val="14"/>
        <rFont val="Times New Roman"/>
        <family val="1"/>
      </rPr>
      <t>RPI</t>
    </r>
    <r>
      <rPr>
        <sz val="14"/>
        <rFont val="標楷體"/>
        <family val="4"/>
      </rPr>
      <t>）來評估河川水質污染程度。</t>
    </r>
  </si>
  <si>
    <r>
      <t>未</t>
    </r>
    <r>
      <rPr>
        <sz val="12"/>
        <rFont val="Times New Roman"/>
        <family val="1"/>
      </rPr>
      <t>(</t>
    </r>
    <r>
      <rPr>
        <sz val="12"/>
        <rFont val="標楷體"/>
        <family val="4"/>
      </rPr>
      <t>稍</t>
    </r>
    <r>
      <rPr>
        <sz val="12"/>
        <rFont val="Times New Roman"/>
        <family val="1"/>
      </rPr>
      <t>)</t>
    </r>
    <r>
      <rPr>
        <sz val="12"/>
        <rFont val="標楷體"/>
        <family val="4"/>
      </rPr>
      <t>受污染</t>
    </r>
  </si>
  <si>
    <r>
      <t>溶氧量（</t>
    </r>
    <r>
      <rPr>
        <sz val="12"/>
        <rFont val="Times New Roman"/>
        <family val="1"/>
      </rPr>
      <t>mg/L</t>
    </r>
    <r>
      <rPr>
        <sz val="12"/>
        <rFont val="標楷體"/>
        <family val="4"/>
      </rPr>
      <t>）</t>
    </r>
  </si>
  <si>
    <r>
      <t>生化需氧量（</t>
    </r>
    <r>
      <rPr>
        <sz val="12"/>
        <rFont val="Times New Roman"/>
        <family val="1"/>
      </rPr>
      <t>mg/L</t>
    </r>
    <r>
      <rPr>
        <sz val="12"/>
        <rFont val="標楷體"/>
        <family val="4"/>
      </rPr>
      <t>）</t>
    </r>
  </si>
  <si>
    <r>
      <t>懸浮固體（</t>
    </r>
    <r>
      <rPr>
        <sz val="12"/>
        <rFont val="Times New Roman"/>
        <family val="1"/>
      </rPr>
      <t>mg/L</t>
    </r>
    <r>
      <rPr>
        <sz val="12"/>
        <rFont val="標楷體"/>
        <family val="4"/>
      </rPr>
      <t>）</t>
    </r>
  </si>
  <si>
    <r>
      <t>氨氮（</t>
    </r>
    <r>
      <rPr>
        <sz val="12"/>
        <rFont val="Times New Roman"/>
        <family val="1"/>
      </rPr>
      <t>mg/L</t>
    </r>
    <r>
      <rPr>
        <sz val="12"/>
        <rFont val="標楷體"/>
        <family val="4"/>
      </rPr>
      <t>）</t>
    </r>
  </si>
  <si>
    <r>
      <t>點</t>
    </r>
    <r>
      <rPr>
        <sz val="12"/>
        <rFont val="Times New Roman"/>
        <family val="1"/>
      </rPr>
      <t xml:space="preserve"> </t>
    </r>
    <r>
      <rPr>
        <sz val="12"/>
        <rFont val="標楷體"/>
        <family val="4"/>
      </rPr>
      <t>數</t>
    </r>
  </si>
  <si>
    <r>
      <t>積</t>
    </r>
    <r>
      <rPr>
        <sz val="12"/>
        <rFont val="Times New Roman"/>
        <family val="1"/>
      </rPr>
      <t xml:space="preserve"> </t>
    </r>
    <r>
      <rPr>
        <sz val="12"/>
        <rFont val="標楷體"/>
        <family val="4"/>
      </rPr>
      <t>分</t>
    </r>
  </si>
  <si>
    <t>二、與上月監測情形比較及可能原因分析：</t>
  </si>
  <si>
    <t>德芙蘭橋</t>
  </si>
  <si>
    <t>東卯橋</t>
  </si>
  <si>
    <t>天福橋</t>
  </si>
  <si>
    <r>
      <t>■</t>
    </r>
    <r>
      <rPr>
        <sz val="14"/>
        <rFont val="Times New Roman"/>
        <family val="1"/>
      </rPr>
      <t xml:space="preserve"> </t>
    </r>
    <r>
      <rPr>
        <sz val="14"/>
        <rFont val="標楷體"/>
        <family val="4"/>
      </rPr>
      <t>大甲溪環保局河川水質測站包括德芙蘭橋、東卯橋與天福橋。</t>
    </r>
  </si>
  <si>
    <t>溫寮溪</t>
  </si>
  <si>
    <r>
      <t>■</t>
    </r>
    <r>
      <rPr>
        <sz val="14"/>
        <rFont val="Times New Roman"/>
        <family val="1"/>
      </rPr>
      <t xml:space="preserve"> </t>
    </r>
    <r>
      <rPr>
        <sz val="14"/>
        <rFont val="標楷體"/>
        <family val="4"/>
      </rPr>
      <t>溫寮溪河川水質測站包括瓦瑤橋與松雅橋。</t>
    </r>
  </si>
  <si>
    <r>
      <t>■</t>
    </r>
    <r>
      <rPr>
        <sz val="14"/>
        <rFont val="Times New Roman"/>
        <family val="1"/>
      </rPr>
      <t xml:space="preserve"> </t>
    </r>
    <r>
      <rPr>
        <sz val="14"/>
        <rFont val="標楷體"/>
        <family val="4"/>
      </rPr>
      <t>本月份大甲溪環保局測站水質污染情形較上月惡化，主要受</t>
    </r>
    <r>
      <rPr>
        <sz val="14"/>
        <rFont val="Times New Roman"/>
        <family val="1"/>
      </rPr>
      <t>DO</t>
    </r>
    <r>
      <rPr>
        <sz val="14"/>
        <rFont val="標楷體"/>
        <family val="4"/>
      </rPr>
      <t>值降低之影響。</t>
    </r>
  </si>
  <si>
    <t>油脂</t>
  </si>
  <si>
    <r>
      <t>mg/L</t>
    </r>
    <r>
      <rPr>
        <sz val="14"/>
        <rFont val="標楷體"/>
        <family val="4"/>
      </rPr>
      <t>（統</t>
    </r>
  </si>
  <si>
    <t>硫酸鹽</t>
  </si>
  <si>
    <t>亞硝酸鹽氮</t>
  </si>
  <si>
    <t>mg/L</t>
  </si>
  <si>
    <t>ND</t>
  </si>
  <si>
    <r>
      <t>中華民國</t>
    </r>
    <r>
      <rPr>
        <sz val="18"/>
        <rFont val="Times New Roman"/>
        <family val="1"/>
      </rPr>
      <t xml:space="preserve"> 100 </t>
    </r>
    <r>
      <rPr>
        <sz val="18"/>
        <rFont val="標楷體"/>
        <family val="4"/>
      </rPr>
      <t>年</t>
    </r>
    <r>
      <rPr>
        <sz val="18"/>
        <rFont val="Times New Roman"/>
        <family val="1"/>
      </rPr>
      <t xml:space="preserve"> 11 </t>
    </r>
    <r>
      <rPr>
        <sz val="18"/>
        <rFont val="標楷體"/>
        <family val="4"/>
      </rPr>
      <t>月</t>
    </r>
    <r>
      <rPr>
        <sz val="18"/>
        <rFont val="Times New Roman"/>
        <family val="1"/>
      </rPr>
      <t xml:space="preserve"> </t>
    </r>
    <r>
      <rPr>
        <sz val="18"/>
        <rFont val="標楷體"/>
        <family val="4"/>
      </rPr>
      <t>至</t>
    </r>
    <r>
      <rPr>
        <sz val="18"/>
        <rFont val="Times New Roman"/>
        <family val="1"/>
      </rPr>
      <t xml:space="preserve"> 11 </t>
    </r>
    <r>
      <rPr>
        <sz val="18"/>
        <rFont val="標楷體"/>
        <family val="4"/>
      </rPr>
      <t>月</t>
    </r>
  </si>
  <si>
    <r>
      <t>民國</t>
    </r>
    <r>
      <rPr>
        <sz val="14"/>
        <rFont val="Times New Roman"/>
        <family val="1"/>
      </rPr>
      <t xml:space="preserve"> 100 </t>
    </r>
    <r>
      <rPr>
        <sz val="14"/>
        <rFont val="標楷體"/>
        <family val="4"/>
      </rPr>
      <t>年</t>
    </r>
    <r>
      <rPr>
        <sz val="14"/>
        <rFont val="Times New Roman"/>
        <family val="1"/>
      </rPr>
      <t xml:space="preserve"> 12 </t>
    </r>
    <r>
      <rPr>
        <sz val="14"/>
        <rFont val="標楷體"/>
        <family val="4"/>
      </rPr>
      <t>月</t>
    </r>
    <r>
      <rPr>
        <sz val="14"/>
        <rFont val="Times New Roman"/>
        <family val="1"/>
      </rPr>
      <t xml:space="preserve"> 1 </t>
    </r>
    <r>
      <rPr>
        <sz val="14"/>
        <rFont val="標楷體"/>
        <family val="4"/>
      </rPr>
      <t>日編製</t>
    </r>
  </si>
  <si>
    <r>
      <t>中華民國</t>
    </r>
    <r>
      <rPr>
        <sz val="16"/>
        <rFont val="Times New Roman"/>
        <family val="1"/>
      </rPr>
      <t xml:space="preserve"> 100</t>
    </r>
    <r>
      <rPr>
        <sz val="16"/>
        <rFont val="標楷體"/>
        <family val="4"/>
      </rPr>
      <t>年</t>
    </r>
    <r>
      <rPr>
        <sz val="16"/>
        <rFont val="Times New Roman"/>
        <family val="1"/>
      </rPr>
      <t xml:space="preserve"> 11 </t>
    </r>
    <r>
      <rPr>
        <sz val="16"/>
        <rFont val="標楷體"/>
        <family val="4"/>
      </rPr>
      <t>月</t>
    </r>
    <r>
      <rPr>
        <sz val="16"/>
        <rFont val="Times New Roman"/>
        <family val="1"/>
      </rPr>
      <t xml:space="preserve"> </t>
    </r>
    <r>
      <rPr>
        <sz val="16"/>
        <rFont val="標楷體"/>
        <family val="4"/>
      </rPr>
      <t>至</t>
    </r>
    <r>
      <rPr>
        <sz val="16"/>
        <rFont val="Times New Roman"/>
        <family val="1"/>
      </rPr>
      <t xml:space="preserve"> 11 </t>
    </r>
    <r>
      <rPr>
        <sz val="16"/>
        <rFont val="標楷體"/>
        <family val="4"/>
      </rPr>
      <t>月</t>
    </r>
  </si>
  <si>
    <r>
      <t>中華民國</t>
    </r>
    <r>
      <rPr>
        <sz val="20"/>
        <rFont val="Times New Roman"/>
        <family val="1"/>
      </rPr>
      <t xml:space="preserve"> 100 </t>
    </r>
    <r>
      <rPr>
        <sz val="20"/>
        <rFont val="標楷體"/>
        <family val="4"/>
      </rPr>
      <t>年</t>
    </r>
    <r>
      <rPr>
        <sz val="20"/>
        <rFont val="Times New Roman"/>
        <family val="1"/>
      </rPr>
      <t xml:space="preserve"> 11 </t>
    </r>
    <r>
      <rPr>
        <sz val="20"/>
        <rFont val="標楷體"/>
        <family val="4"/>
      </rPr>
      <t>月底</t>
    </r>
  </si>
  <si>
    <r>
      <t xml:space="preserve">   </t>
    </r>
    <r>
      <rPr>
        <sz val="16"/>
        <rFont val="標楷體"/>
        <family val="4"/>
      </rPr>
      <t>民國</t>
    </r>
    <r>
      <rPr>
        <sz val="16"/>
        <rFont val="Times New Roman"/>
        <family val="1"/>
      </rPr>
      <t xml:space="preserve"> 100 </t>
    </r>
    <r>
      <rPr>
        <sz val="16"/>
        <rFont val="標楷體"/>
        <family val="4"/>
      </rPr>
      <t>年</t>
    </r>
    <r>
      <rPr>
        <sz val="16"/>
        <rFont val="Times New Roman"/>
        <family val="1"/>
      </rPr>
      <t xml:space="preserve"> 12 </t>
    </r>
    <r>
      <rPr>
        <sz val="16"/>
        <rFont val="標楷體"/>
        <family val="4"/>
      </rPr>
      <t>月</t>
    </r>
    <r>
      <rPr>
        <sz val="16"/>
        <rFont val="Times New Roman"/>
        <family val="1"/>
      </rPr>
      <t xml:space="preserve"> 1 </t>
    </r>
    <r>
      <rPr>
        <sz val="16"/>
        <rFont val="標楷體"/>
        <family val="4"/>
      </rPr>
      <t>日編製</t>
    </r>
  </si>
  <si>
    <r>
      <t xml:space="preserve">      100</t>
    </r>
    <r>
      <rPr>
        <sz val="14"/>
        <rFont val="標楷體"/>
        <family val="4"/>
      </rPr>
      <t>年</t>
    </r>
    <r>
      <rPr>
        <sz val="14"/>
        <rFont val="Times New Roman"/>
        <family val="1"/>
      </rPr>
      <t>11</t>
    </r>
    <r>
      <rPr>
        <sz val="14"/>
        <rFont val="標楷體"/>
        <family val="4"/>
      </rPr>
      <t>月份其</t>
    </r>
    <r>
      <rPr>
        <sz val="14"/>
        <rFont val="Times New Roman"/>
        <family val="1"/>
      </rPr>
      <t>RPI</t>
    </r>
    <r>
      <rPr>
        <sz val="14"/>
        <rFont val="標楷體"/>
        <family val="4"/>
      </rPr>
      <t>平均指數為</t>
    </r>
    <r>
      <rPr>
        <sz val="14"/>
        <rFont val="Times New Roman"/>
        <family val="1"/>
      </rPr>
      <t>1.50</t>
    </r>
    <r>
      <rPr>
        <sz val="14"/>
        <rFont val="標楷體"/>
        <family val="4"/>
      </rPr>
      <t>，污染程度屬未</t>
    </r>
    <r>
      <rPr>
        <sz val="14"/>
        <rFont val="Times New Roman"/>
        <family val="1"/>
      </rPr>
      <t>(</t>
    </r>
    <r>
      <rPr>
        <sz val="14"/>
        <rFont val="標楷體"/>
        <family val="4"/>
      </rPr>
      <t>稍</t>
    </r>
    <r>
      <rPr>
        <sz val="14"/>
        <rFont val="Times New Roman"/>
        <family val="1"/>
      </rPr>
      <t>)</t>
    </r>
    <r>
      <rPr>
        <sz val="14"/>
        <rFont val="標楷體"/>
        <family val="4"/>
      </rPr>
      <t>受污染。</t>
    </r>
  </si>
  <si>
    <r>
      <t xml:space="preserve">      100</t>
    </r>
    <r>
      <rPr>
        <sz val="14"/>
        <rFont val="標楷體"/>
        <family val="4"/>
      </rPr>
      <t>年</t>
    </r>
    <r>
      <rPr>
        <sz val="14"/>
        <rFont val="Times New Roman"/>
        <family val="1"/>
      </rPr>
      <t>11</t>
    </r>
    <r>
      <rPr>
        <sz val="14"/>
        <rFont val="標楷體"/>
        <family val="4"/>
      </rPr>
      <t>月份其</t>
    </r>
    <r>
      <rPr>
        <sz val="14"/>
        <rFont val="Times New Roman"/>
        <family val="1"/>
      </rPr>
      <t>RPI</t>
    </r>
    <r>
      <rPr>
        <sz val="14"/>
        <rFont val="標楷體"/>
        <family val="4"/>
      </rPr>
      <t>平均指數為</t>
    </r>
    <r>
      <rPr>
        <sz val="14"/>
        <rFont val="Times New Roman"/>
        <family val="1"/>
      </rPr>
      <t>2.75</t>
    </r>
    <r>
      <rPr>
        <sz val="14"/>
        <rFont val="標楷體"/>
        <family val="4"/>
      </rPr>
      <t>，污染程度屬輕度污染。</t>
    </r>
  </si>
  <si>
    <r>
      <t xml:space="preserve">     </t>
    </r>
    <r>
      <rPr>
        <sz val="14"/>
        <rFont val="標楷體"/>
        <family val="4"/>
      </rPr>
      <t>其可能原因推測應為本月份受流量減少致使溶氧量降低之影響。</t>
    </r>
  </si>
  <si>
    <r>
      <t>■</t>
    </r>
    <r>
      <rPr>
        <sz val="14"/>
        <rFont val="Times New Roman"/>
        <family val="1"/>
      </rPr>
      <t xml:space="preserve"> </t>
    </r>
    <r>
      <rPr>
        <sz val="14"/>
        <rFont val="標楷體"/>
        <family val="4"/>
      </rPr>
      <t>本季溫寮溪水質污染情形較第三季改善，主要受</t>
    </r>
    <r>
      <rPr>
        <sz val="14"/>
        <rFont val="Times New Roman"/>
        <family val="1"/>
      </rPr>
      <t>BOD</t>
    </r>
    <r>
      <rPr>
        <sz val="14"/>
        <rFont val="標楷體"/>
        <family val="4"/>
      </rPr>
      <t>值降低之影響。</t>
    </r>
  </si>
  <si>
    <r>
      <t xml:space="preserve">     </t>
    </r>
    <r>
      <rPr>
        <sz val="14"/>
        <rFont val="標楷體"/>
        <family val="4"/>
      </rPr>
      <t>其可能原因推測應為採樣時河段生活污水排入量減少之影響。</t>
    </r>
  </si>
  <si>
    <t>臺中市政府環境保護局</t>
  </si>
  <si>
    <r>
      <t xml:space="preserve">  </t>
    </r>
    <r>
      <rPr>
        <u val="single"/>
        <sz val="28"/>
        <rFont val="標楷體"/>
        <family val="4"/>
      </rPr>
      <t>臺</t>
    </r>
    <r>
      <rPr>
        <u val="single"/>
        <sz val="28"/>
        <rFont val="Times New Roman"/>
        <family val="1"/>
      </rPr>
      <t xml:space="preserve">  </t>
    </r>
    <r>
      <rPr>
        <u val="single"/>
        <sz val="28"/>
        <rFont val="標楷體"/>
        <family val="4"/>
      </rPr>
      <t>中</t>
    </r>
    <r>
      <rPr>
        <u val="single"/>
        <sz val="28"/>
        <rFont val="Times New Roman"/>
        <family val="1"/>
      </rPr>
      <t xml:space="preserve">  </t>
    </r>
    <r>
      <rPr>
        <sz val="28"/>
        <rFont val="標楷體"/>
        <family val="4"/>
      </rPr>
      <t>市　河　川　水　質　監　測　結　果</t>
    </r>
  </si>
  <si>
    <r>
      <t xml:space="preserve">     </t>
    </r>
    <r>
      <rPr>
        <u val="single"/>
        <sz val="28"/>
        <rFont val="標楷體"/>
        <family val="4"/>
      </rPr>
      <t>臺</t>
    </r>
    <r>
      <rPr>
        <u val="single"/>
        <sz val="28"/>
        <rFont val="Times New Roman"/>
        <family val="1"/>
      </rPr>
      <t xml:space="preserve">  </t>
    </r>
    <r>
      <rPr>
        <u val="single"/>
        <sz val="28"/>
        <rFont val="標楷體"/>
        <family val="4"/>
      </rPr>
      <t>中</t>
    </r>
    <r>
      <rPr>
        <u val="single"/>
        <sz val="28"/>
        <rFont val="Times New Roman"/>
        <family val="1"/>
      </rPr>
      <t xml:space="preserve">  </t>
    </r>
    <r>
      <rPr>
        <sz val="28"/>
        <rFont val="標楷體"/>
        <family val="4"/>
      </rPr>
      <t>市　河　川　水　質　監　測　結　果（續一完）</t>
    </r>
  </si>
  <si>
    <r>
      <t xml:space="preserve">      </t>
    </r>
    <r>
      <rPr>
        <u val="single"/>
        <sz val="28"/>
        <rFont val="標楷體"/>
        <family val="4"/>
      </rPr>
      <t>臺中市</t>
    </r>
    <r>
      <rPr>
        <sz val="28"/>
        <rFont val="標楷體"/>
        <family val="4"/>
      </rPr>
      <t>水質監測站基本資料表</t>
    </r>
  </si>
  <si>
    <r>
      <t xml:space="preserve">     </t>
    </r>
    <r>
      <rPr>
        <b/>
        <sz val="20"/>
        <rFont val="標楷體"/>
        <family val="4"/>
      </rPr>
      <t>臺中市</t>
    </r>
    <r>
      <rPr>
        <b/>
        <sz val="20"/>
        <rFont val="Times New Roman"/>
        <family val="1"/>
      </rPr>
      <t>100</t>
    </r>
    <r>
      <rPr>
        <b/>
        <sz val="20"/>
        <rFont val="標楷體"/>
        <family val="4"/>
      </rPr>
      <t>年度</t>
    </r>
    <r>
      <rPr>
        <b/>
        <sz val="20"/>
        <rFont val="Times New Roman"/>
        <family val="1"/>
      </rPr>
      <t>11</t>
    </r>
    <r>
      <rPr>
        <b/>
        <sz val="20"/>
        <rFont val="標楷體"/>
        <family val="4"/>
      </rPr>
      <t>月河川水質監測結果說明</t>
    </r>
  </si>
</sst>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_)"/>
    <numFmt numFmtId="177" formatCode="m&quot;月&quot;d&quot;日&quot;"/>
    <numFmt numFmtId="178" formatCode="m/d"/>
    <numFmt numFmtId="179" formatCode="0.00_ "/>
    <numFmt numFmtId="180" formatCode="h:mm"/>
    <numFmt numFmtId="181" formatCode="h:mm\ AM/PM"/>
    <numFmt numFmtId="182" formatCode="0.0000_ "/>
    <numFmt numFmtId="183" formatCode="0.0_ "/>
    <numFmt numFmtId="184" formatCode="0.00_);[Red]\(0.00\)"/>
    <numFmt numFmtId="185" formatCode="0.0000_);[Red]\(0.0000\)"/>
    <numFmt numFmtId="186" formatCode="0.0_);[Red]\(0.0\)"/>
    <numFmt numFmtId="187" formatCode="mmm\-yyyy"/>
    <numFmt numFmtId="188" formatCode="#,##0.0_ "/>
    <numFmt numFmtId="189" formatCode="0_ "/>
    <numFmt numFmtId="190" formatCode="0_);[Red]\(0\)"/>
    <numFmt numFmtId="191" formatCode="0.0%"/>
    <numFmt numFmtId="192" formatCode="0.0;_㠀"/>
    <numFmt numFmtId="193" formatCode="0.000_ "/>
    <numFmt numFmtId="194" formatCode="0.0000"/>
    <numFmt numFmtId="195" formatCode="0.0;_"/>
    <numFmt numFmtId="196" formatCode="m/d;@"/>
    <numFmt numFmtId="197" formatCode="[$-404]AM/PM\ hh:mm:ss"/>
    <numFmt numFmtId="198" formatCode="h:mm;@"/>
    <numFmt numFmtId="199" formatCode="0.000_);[Red]\(0.000\)"/>
    <numFmt numFmtId="200" formatCode="0.0;_᐀"/>
    <numFmt numFmtId="201" formatCode="&quot;Yes&quot;;&quot;Yes&quot;;&quot;No&quot;"/>
    <numFmt numFmtId="202" formatCode="&quot;True&quot;;&quot;True&quot;;&quot;False&quot;"/>
    <numFmt numFmtId="203" formatCode="&quot;On&quot;;&quot;On&quot;;&quot;Off&quot;"/>
    <numFmt numFmtId="204" formatCode="0.00;_᐀"/>
  </numFmts>
  <fonts count="36">
    <font>
      <sz val="12"/>
      <name val="新細明體"/>
      <family val="1"/>
    </font>
    <font>
      <b/>
      <sz val="12"/>
      <name val="新細明體"/>
      <family val="1"/>
    </font>
    <font>
      <i/>
      <sz val="12"/>
      <name val="新細明體"/>
      <family val="1"/>
    </font>
    <font>
      <b/>
      <i/>
      <sz val="12"/>
      <name val="新細明體"/>
      <family val="1"/>
    </font>
    <font>
      <sz val="12"/>
      <name val="標楷體"/>
      <family val="4"/>
    </font>
    <font>
      <sz val="20"/>
      <name val="標楷體"/>
      <family val="4"/>
    </font>
    <font>
      <sz val="16"/>
      <name val="標楷體"/>
      <family val="4"/>
    </font>
    <font>
      <sz val="12"/>
      <name val="Courier"/>
      <family val="3"/>
    </font>
    <font>
      <sz val="14"/>
      <name val="標楷體"/>
      <family val="4"/>
    </font>
    <font>
      <sz val="14"/>
      <color indexed="12"/>
      <name val="標楷體"/>
      <family val="4"/>
    </font>
    <font>
      <vertAlign val="superscript"/>
      <sz val="18"/>
      <name val="標楷體"/>
      <family val="4"/>
    </font>
    <font>
      <sz val="18"/>
      <name val="標楷體"/>
      <family val="4"/>
    </font>
    <font>
      <sz val="16"/>
      <color indexed="12"/>
      <name val="標楷體"/>
      <family val="4"/>
    </font>
    <font>
      <sz val="14"/>
      <name val="Times New Roman"/>
      <family val="1"/>
    </font>
    <font>
      <sz val="9"/>
      <name val="新細明體"/>
      <family val="1"/>
    </font>
    <font>
      <sz val="12"/>
      <name val="Times New Roman"/>
      <family val="1"/>
    </font>
    <font>
      <u val="single"/>
      <sz val="28"/>
      <name val="標楷體"/>
      <family val="4"/>
    </font>
    <font>
      <sz val="28"/>
      <name val="標楷體"/>
      <family val="4"/>
    </font>
    <font>
      <sz val="12"/>
      <color indexed="14"/>
      <name val="標楷體"/>
      <family val="4"/>
    </font>
    <font>
      <sz val="12"/>
      <color indexed="14"/>
      <name val="Times New Roman"/>
      <family val="1"/>
    </font>
    <font>
      <sz val="12"/>
      <name val="細明體"/>
      <family val="3"/>
    </font>
    <font>
      <sz val="20"/>
      <name val="Times New Roman"/>
      <family val="1"/>
    </font>
    <font>
      <u val="single"/>
      <sz val="7.8"/>
      <color indexed="12"/>
      <name val="新細明體"/>
      <family val="1"/>
    </font>
    <font>
      <u val="single"/>
      <sz val="7.8"/>
      <color indexed="36"/>
      <name val="新細明體"/>
      <family val="1"/>
    </font>
    <font>
      <sz val="16"/>
      <name val="Times New Roman"/>
      <family val="1"/>
    </font>
    <font>
      <sz val="14"/>
      <color indexed="12"/>
      <name val="Times New Roman"/>
      <family val="1"/>
    </font>
    <font>
      <u val="single"/>
      <sz val="28"/>
      <name val="Times New Roman"/>
      <family val="1"/>
    </font>
    <font>
      <sz val="18"/>
      <name val="Times New Roman"/>
      <family val="1"/>
    </font>
    <font>
      <sz val="24"/>
      <name val="Times New Roman"/>
      <family val="1"/>
    </font>
    <font>
      <sz val="16"/>
      <color indexed="12"/>
      <name val="Times New Roman"/>
      <family val="1"/>
    </font>
    <font>
      <sz val="12"/>
      <color indexed="14"/>
      <name val="細明體"/>
      <family val="3"/>
    </font>
    <font>
      <sz val="9"/>
      <name val="細明體"/>
      <family val="3"/>
    </font>
    <font>
      <b/>
      <sz val="20"/>
      <name val="標楷體"/>
      <family val="4"/>
    </font>
    <font>
      <b/>
      <sz val="20"/>
      <name val="Times New Roman"/>
      <family val="1"/>
    </font>
    <font>
      <sz val="8"/>
      <name val="標楷體"/>
      <family val="4"/>
    </font>
    <font>
      <sz val="8"/>
      <name val="Times New Roman"/>
      <family val="1"/>
    </font>
  </fonts>
  <fills count="3">
    <fill>
      <patternFill/>
    </fill>
    <fill>
      <patternFill patternType="gray125"/>
    </fill>
    <fill>
      <patternFill patternType="solid">
        <fgColor indexed="9"/>
        <bgColor indexed="64"/>
      </patternFill>
    </fill>
  </fills>
  <borders count="41">
    <border>
      <left/>
      <right/>
      <top/>
      <bottom/>
      <diagonal/>
    </border>
    <border>
      <left>
        <color indexed="63"/>
      </left>
      <right>
        <color indexed="63"/>
      </right>
      <top>
        <color indexed="63"/>
      </top>
      <bottom style="thin"/>
    </border>
    <border>
      <left>
        <color indexed="63"/>
      </left>
      <right style="thin"/>
      <top>
        <color indexed="63"/>
      </top>
      <bottom>
        <color indexed="63"/>
      </bottom>
    </border>
    <border>
      <left style="thin"/>
      <right style="thin"/>
      <top>
        <color indexed="63"/>
      </top>
      <bottom>
        <color indexed="63"/>
      </bottom>
    </border>
    <border>
      <left style="thick"/>
      <right style="thick"/>
      <top style="thick"/>
      <bottom style="thick"/>
    </border>
    <border>
      <left style="thick"/>
      <right>
        <color indexed="63"/>
      </right>
      <top>
        <color indexed="63"/>
      </top>
      <bottom style="thick"/>
    </border>
    <border>
      <left>
        <color indexed="63"/>
      </left>
      <right>
        <color indexed="63"/>
      </right>
      <top>
        <color indexed="63"/>
      </top>
      <bottom style="thick"/>
    </border>
    <border>
      <left>
        <color indexed="63"/>
      </left>
      <right style="thin"/>
      <top>
        <color indexed="63"/>
      </top>
      <bottom style="thick"/>
    </border>
    <border>
      <left style="thin"/>
      <right>
        <color indexed="63"/>
      </right>
      <top>
        <color indexed="63"/>
      </top>
      <bottom style="thick"/>
    </border>
    <border>
      <left style="thin"/>
      <right style="thin"/>
      <top>
        <color indexed="63"/>
      </top>
      <bottom style="thick"/>
    </border>
    <border>
      <left>
        <color indexed="63"/>
      </left>
      <right style="thin"/>
      <top>
        <color indexed="63"/>
      </top>
      <bottom style="thin"/>
    </border>
    <border>
      <left style="thin"/>
      <right style="thin"/>
      <top style="thin"/>
      <bottom style="thin"/>
    </border>
    <border>
      <left>
        <color indexed="63"/>
      </left>
      <right style="thin"/>
      <top style="thick"/>
      <bottom>
        <color indexed="63"/>
      </bottom>
    </border>
    <border>
      <left>
        <color indexed="63"/>
      </left>
      <right style="thin"/>
      <top style="thick"/>
      <bottom style="thin"/>
    </border>
    <border>
      <left>
        <color indexed="63"/>
      </left>
      <right style="thin"/>
      <top style="thin"/>
      <bottom style="thick"/>
    </border>
    <border>
      <left>
        <color indexed="63"/>
      </left>
      <right style="thin"/>
      <top style="thin"/>
      <bottom style="thin"/>
    </border>
    <border>
      <left>
        <color indexed="63"/>
      </left>
      <right>
        <color indexed="63"/>
      </right>
      <top style="thick"/>
      <bottom>
        <color indexed="63"/>
      </bottom>
    </border>
    <border>
      <left>
        <color indexed="63"/>
      </left>
      <right>
        <color indexed="63"/>
      </right>
      <top style="thick"/>
      <bottom style="thin"/>
    </border>
    <border>
      <left style="thin"/>
      <right style="thin"/>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thin"/>
      <right style="thin"/>
      <top>
        <color indexed="63"/>
      </top>
      <bottom style="thin"/>
    </border>
    <border>
      <left style="thin"/>
      <right style="thin"/>
      <top style="thin"/>
      <bottom style="thick"/>
    </border>
    <border>
      <left style="thin"/>
      <right>
        <color indexed="63"/>
      </right>
      <top style="thin"/>
      <bottom style="thick"/>
    </border>
    <border>
      <left>
        <color indexed="63"/>
      </left>
      <right>
        <color indexed="63"/>
      </right>
      <top style="thin"/>
      <bottom style="thick"/>
    </border>
    <border>
      <left style="double"/>
      <right style="thin"/>
      <top style="double"/>
      <bottom style="thin"/>
    </border>
    <border>
      <left style="thin"/>
      <right style="thin"/>
      <top style="double"/>
      <bottom style="thin"/>
    </border>
    <border>
      <left style="thin"/>
      <right style="double"/>
      <top style="double"/>
      <bottom style="thin"/>
    </border>
    <border>
      <left style="double"/>
      <right style="thin"/>
      <top style="thin"/>
      <bottom style="thin"/>
    </border>
    <border>
      <left style="thin"/>
      <right style="double"/>
      <top style="thin"/>
      <bottom style="thin"/>
    </border>
    <border>
      <left style="double"/>
      <right style="thin"/>
      <top style="thin"/>
      <bottom style="double"/>
    </border>
    <border>
      <left style="thick"/>
      <right>
        <color indexed="63"/>
      </right>
      <top style="thick"/>
      <bottom>
        <color indexed="63"/>
      </bottom>
    </border>
    <border>
      <left style="thick"/>
      <right style="thick"/>
      <top style="thick"/>
      <bottom style="medium"/>
    </border>
    <border>
      <left style="thick"/>
      <right style="thick"/>
      <top style="medium"/>
      <bottom style="thick"/>
    </border>
    <border>
      <left style="thick"/>
      <right style="thick"/>
      <top>
        <color indexed="63"/>
      </top>
      <bottom style="medium"/>
    </border>
    <border>
      <left style="thick"/>
      <right style="thick"/>
      <top>
        <color indexed="63"/>
      </top>
      <bottom style="thick"/>
    </border>
    <border>
      <left style="thin"/>
      <right style="thin"/>
      <top style="thin"/>
      <bottom style="double"/>
    </border>
    <border>
      <left style="thin"/>
      <right style="double"/>
      <top style="thin"/>
      <bottom style="double"/>
    </border>
    <border>
      <left style="thin"/>
      <right>
        <color indexed="63"/>
      </right>
      <top style="thin"/>
      <bottom style="thin"/>
    </border>
    <border>
      <left>
        <color indexed="63"/>
      </left>
      <right>
        <color indexed="63"/>
      </right>
      <top style="thin"/>
      <bottom style="thin"/>
    </border>
    <border>
      <left style="thin"/>
      <right>
        <color indexed="63"/>
      </right>
      <top style="thick"/>
      <bottom style="thin"/>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7" fillId="0" borderId="0">
      <alignment/>
      <protection/>
    </xf>
    <xf numFmtId="0" fontId="7" fillId="0" borderId="0">
      <alignment/>
      <protection/>
    </xf>
    <xf numFmtId="43" fontId="0" fillId="0" borderId="0" applyFont="0" applyFill="0" applyBorder="0" applyAlignment="0" applyProtection="0"/>
    <xf numFmtId="41" fontId="0" fillId="0" borderId="0" applyFont="0" applyFill="0" applyBorder="0" applyAlignment="0" applyProtection="0"/>
    <xf numFmtId="0" fontId="23"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2" fillId="0" borderId="0" applyNumberFormat="0" applyFill="0" applyBorder="0" applyAlignment="0" applyProtection="0"/>
  </cellStyleXfs>
  <cellXfs count="233">
    <xf numFmtId="0" fontId="0" fillId="0" borderId="0" xfId="0" applyAlignment="1">
      <alignment/>
    </xf>
    <xf numFmtId="0" fontId="8" fillId="0" borderId="1" xfId="0" applyFont="1" applyBorder="1" applyAlignment="1">
      <alignment horizontal="centerContinuous" vertical="center"/>
    </xf>
    <xf numFmtId="0" fontId="8" fillId="0" borderId="2" xfId="0" applyFont="1" applyBorder="1" applyAlignment="1">
      <alignment horizontal="center" vertical="top"/>
    </xf>
    <xf numFmtId="0" fontId="8" fillId="0" borderId="2" xfId="0" applyFont="1" applyBorder="1" applyAlignment="1" quotePrefix="1">
      <alignment horizontal="center" vertical="top"/>
    </xf>
    <xf numFmtId="0" fontId="8" fillId="0" borderId="2" xfId="0" applyFont="1" applyBorder="1" applyAlignment="1">
      <alignment horizontal="center"/>
    </xf>
    <xf numFmtId="0" fontId="8" fillId="0" borderId="2" xfId="0" applyFont="1" applyBorder="1" applyAlignment="1" quotePrefix="1">
      <alignment horizontal="center"/>
    </xf>
    <xf numFmtId="176" fontId="9" fillId="0" borderId="0" xfId="15" applyFont="1" applyAlignment="1" applyProtection="1" quotePrefix="1">
      <alignment horizontal="left" vertical="center"/>
      <protection locked="0"/>
    </xf>
    <xf numFmtId="176" fontId="9" fillId="0" borderId="0" xfId="15" applyFont="1" applyAlignment="1" applyProtection="1">
      <alignment horizontal="left"/>
      <protection locked="0"/>
    </xf>
    <xf numFmtId="0" fontId="8" fillId="0" borderId="0" xfId="0" applyFont="1" applyAlignment="1" quotePrefix="1">
      <alignment horizontal="center"/>
    </xf>
    <xf numFmtId="0" fontId="8" fillId="0" borderId="2" xfId="0" applyFont="1" applyBorder="1" applyAlignment="1">
      <alignment horizontal="center" vertical="center"/>
    </xf>
    <xf numFmtId="0" fontId="8" fillId="0" borderId="2" xfId="0" applyFont="1" applyBorder="1" applyAlignment="1" quotePrefix="1">
      <alignment horizontal="center" vertical="center"/>
    </xf>
    <xf numFmtId="176" fontId="12" fillId="0" borderId="0" xfId="15" applyFont="1" applyAlignment="1" applyProtection="1">
      <alignment horizontal="left"/>
      <protection locked="0"/>
    </xf>
    <xf numFmtId="176" fontId="12" fillId="0" borderId="0" xfId="15" applyFont="1" applyAlignment="1" applyProtection="1">
      <alignment horizontal="right"/>
      <protection locked="0"/>
    </xf>
    <xf numFmtId="0" fontId="6" fillId="0" borderId="2" xfId="0" applyFont="1" applyBorder="1" applyAlignment="1" quotePrefix="1">
      <alignment horizontal="center" vertical="center"/>
    </xf>
    <xf numFmtId="0" fontId="6" fillId="0" borderId="1" xfId="0" applyFont="1" applyBorder="1" applyAlignment="1">
      <alignment horizontal="centerContinuous" vertical="center"/>
    </xf>
    <xf numFmtId="0" fontId="8" fillId="0" borderId="3" xfId="0" applyFont="1" applyBorder="1" applyAlignment="1">
      <alignment horizontal="center"/>
    </xf>
    <xf numFmtId="176" fontId="8" fillId="0" borderId="0" xfId="15" applyFont="1" applyAlignment="1" quotePrefix="1">
      <alignment horizontal="right"/>
      <protection/>
    </xf>
    <xf numFmtId="0" fontId="8" fillId="0" borderId="4" xfId="0" applyFont="1" applyBorder="1" applyAlignment="1" quotePrefix="1">
      <alignment horizontal="center" vertical="center"/>
    </xf>
    <xf numFmtId="0" fontId="8" fillId="0" borderId="5" xfId="0" applyFont="1" applyBorder="1" applyAlignment="1">
      <alignment horizontal="left" vertical="center"/>
    </xf>
    <xf numFmtId="0" fontId="8" fillId="0" borderId="4" xfId="0" applyFont="1" applyBorder="1" applyAlignment="1">
      <alignment horizontal="center" vertical="center"/>
    </xf>
    <xf numFmtId="0" fontId="8" fillId="0" borderId="4" xfId="0" applyFont="1" applyBorder="1" applyAlignment="1">
      <alignment horizontal="centerContinuous" vertical="center"/>
    </xf>
    <xf numFmtId="0" fontId="6" fillId="0" borderId="6" xfId="0" applyFont="1" applyBorder="1" applyAlignment="1" quotePrefix="1">
      <alignment horizontal="centerContinuous" vertical="center"/>
    </xf>
    <xf numFmtId="0" fontId="10" fillId="0" borderId="7" xfId="0" applyFont="1" applyBorder="1" applyAlignment="1">
      <alignment horizontal="center" vertical="top"/>
    </xf>
    <xf numFmtId="0" fontId="11" fillId="0" borderId="6" xfId="0" applyFont="1" applyBorder="1" applyAlignment="1" quotePrefix="1">
      <alignment horizontal="centerContinuous" vertical="center"/>
    </xf>
    <xf numFmtId="0" fontId="8" fillId="0" borderId="8" xfId="0" applyFont="1" applyBorder="1" applyAlignment="1" quotePrefix="1">
      <alignment horizontal="centerContinuous" vertical="center"/>
    </xf>
    <xf numFmtId="0" fontId="8" fillId="0" borderId="7" xfId="0" applyFont="1" applyBorder="1" applyAlignment="1" quotePrefix="1">
      <alignment horizontal="center" vertical="center"/>
    </xf>
    <xf numFmtId="0" fontId="8" fillId="0" borderId="9" xfId="0" applyFont="1" applyBorder="1" applyAlignment="1" quotePrefix="1">
      <alignment horizontal="center" vertical="center"/>
    </xf>
    <xf numFmtId="0" fontId="5" fillId="0" borderId="6" xfId="0" applyFont="1" applyBorder="1" applyAlignment="1">
      <alignment horizontal="centerContinuous" vertical="center"/>
    </xf>
    <xf numFmtId="0" fontId="6" fillId="0" borderId="7" xfId="0" applyFont="1" applyBorder="1" applyAlignment="1">
      <alignment horizontal="center" vertical="center"/>
    </xf>
    <xf numFmtId="0" fontId="6" fillId="0" borderId="7" xfId="0" applyFont="1" applyBorder="1" applyAlignment="1" quotePrefix="1">
      <alignment horizontal="center" vertical="center"/>
    </xf>
    <xf numFmtId="0" fontId="13" fillId="0" borderId="0" xfId="0" applyFont="1" applyAlignment="1">
      <alignment vertical="center"/>
    </xf>
    <xf numFmtId="0" fontId="18" fillId="0" borderId="10" xfId="0" applyFont="1" applyBorder="1" applyAlignment="1">
      <alignment horizontal="center" vertical="center"/>
    </xf>
    <xf numFmtId="0" fontId="4" fillId="0" borderId="10" xfId="0" applyFont="1" applyBorder="1" applyAlignment="1">
      <alignment horizontal="center" vertical="center"/>
    </xf>
    <xf numFmtId="0" fontId="19" fillId="0" borderId="10" xfId="0" applyFont="1" applyBorder="1" applyAlignment="1">
      <alignment horizontal="center" vertical="center"/>
    </xf>
    <xf numFmtId="0" fontId="20" fillId="0" borderId="10" xfId="0" applyNumberFormat="1" applyFont="1" applyBorder="1" applyAlignment="1">
      <alignment horizontal="center" vertical="center"/>
    </xf>
    <xf numFmtId="0" fontId="18" fillId="0" borderId="11" xfId="0" applyFont="1" applyBorder="1" applyAlignment="1">
      <alignment horizontal="left" vertical="center" wrapText="1"/>
    </xf>
    <xf numFmtId="0" fontId="15" fillId="0" borderId="11" xfId="0" applyFont="1" applyBorder="1" applyAlignment="1">
      <alignment horizontal="center" vertical="center" wrapText="1"/>
    </xf>
    <xf numFmtId="0" fontId="6" fillId="0" borderId="12" xfId="0" applyFont="1" applyBorder="1" applyAlignment="1" quotePrefix="1">
      <alignment horizontal="center" vertical="center"/>
    </xf>
    <xf numFmtId="0" fontId="18" fillId="0" borderId="13" xfId="0" applyFont="1" applyBorder="1" applyAlignment="1">
      <alignment horizontal="center" vertical="center"/>
    </xf>
    <xf numFmtId="0" fontId="18" fillId="0" borderId="14" xfId="0" applyFont="1" applyBorder="1" applyAlignment="1">
      <alignment horizontal="center" vertical="center"/>
    </xf>
    <xf numFmtId="0" fontId="4" fillId="0" borderId="14" xfId="0" applyFont="1" applyBorder="1" applyAlignment="1">
      <alignment horizontal="center" vertical="center"/>
    </xf>
    <xf numFmtId="0" fontId="20" fillId="0" borderId="14" xfId="0" applyNumberFormat="1" applyFont="1" applyBorder="1" applyAlignment="1">
      <alignment horizontal="center" vertical="center"/>
    </xf>
    <xf numFmtId="0" fontId="8" fillId="0" borderId="0" xfId="0" applyFont="1" applyBorder="1" applyAlignment="1">
      <alignment horizontal="center"/>
    </xf>
    <xf numFmtId="178" fontId="13" fillId="0" borderId="10" xfId="0" applyNumberFormat="1" applyFont="1" applyFill="1" applyBorder="1" applyAlignment="1">
      <alignment horizontal="center" vertical="center"/>
    </xf>
    <xf numFmtId="180" fontId="13" fillId="0" borderId="10" xfId="0" applyNumberFormat="1" applyFont="1" applyFill="1" applyBorder="1" applyAlignment="1">
      <alignment horizontal="center" vertical="center"/>
    </xf>
    <xf numFmtId="11" fontId="13" fillId="0" borderId="10" xfId="0" applyNumberFormat="1" applyFont="1" applyFill="1" applyBorder="1" applyAlignment="1">
      <alignment horizontal="center" vertical="center"/>
    </xf>
    <xf numFmtId="0" fontId="18" fillId="0" borderId="2" xfId="0" applyFont="1" applyBorder="1" applyAlignment="1">
      <alignment horizontal="center" vertical="center"/>
    </xf>
    <xf numFmtId="0" fontId="4" fillId="0" borderId="2" xfId="0" applyFont="1" applyBorder="1" applyAlignment="1">
      <alignment horizontal="center" vertical="center"/>
    </xf>
    <xf numFmtId="192" fontId="13" fillId="0" borderId="10" xfId="0" applyNumberFormat="1" applyFont="1" applyBorder="1" applyAlignment="1">
      <alignment horizontal="center" vertical="center"/>
    </xf>
    <xf numFmtId="183" fontId="13" fillId="2" borderId="10" xfId="0" applyNumberFormat="1" applyFont="1" applyFill="1" applyBorder="1" applyAlignment="1">
      <alignment horizontal="center" vertical="center"/>
    </xf>
    <xf numFmtId="0" fontId="18" fillId="0" borderId="15" xfId="0" applyFont="1" applyBorder="1" applyAlignment="1">
      <alignment horizontal="center" vertical="center"/>
    </xf>
    <xf numFmtId="0" fontId="4" fillId="0" borderId="15" xfId="0" applyFont="1" applyBorder="1" applyAlignment="1">
      <alignment horizontal="center" vertical="center"/>
    </xf>
    <xf numFmtId="179" fontId="13" fillId="2" borderId="10" xfId="0" applyNumberFormat="1" applyFont="1" applyFill="1" applyBorder="1" applyAlignment="1">
      <alignment horizontal="center" vertical="center"/>
    </xf>
    <xf numFmtId="0" fontId="18" fillId="0" borderId="9" xfId="0" applyFont="1" applyBorder="1" applyAlignment="1">
      <alignment horizontal="left" vertical="center" wrapText="1"/>
    </xf>
    <xf numFmtId="183" fontId="13" fillId="0" borderId="10" xfId="0" applyNumberFormat="1" applyFont="1" applyFill="1" applyBorder="1" applyAlignment="1">
      <alignment horizontal="center" vertical="center"/>
    </xf>
    <xf numFmtId="0" fontId="24" fillId="0" borderId="0" xfId="0" applyFont="1" applyAlignment="1">
      <alignment/>
    </xf>
    <xf numFmtId="0" fontId="15" fillId="0" borderId="0" xfId="0" applyFont="1" applyAlignment="1">
      <alignment/>
    </xf>
    <xf numFmtId="176" fontId="9" fillId="0" borderId="0" xfId="15" applyFont="1" applyAlignment="1" applyProtection="1">
      <alignment horizontal="left" vertical="center"/>
      <protection locked="0"/>
    </xf>
    <xf numFmtId="178" fontId="9" fillId="0" borderId="16" xfId="0" applyNumberFormat="1" applyFont="1" applyFill="1" applyBorder="1" applyAlignment="1">
      <alignment horizontal="center" vertical="center"/>
    </xf>
    <xf numFmtId="0" fontId="25" fillId="0" borderId="0" xfId="0" applyFont="1" applyAlignment="1">
      <alignment vertical="center"/>
    </xf>
    <xf numFmtId="0" fontId="12" fillId="0" borderId="0" xfId="0" applyFont="1" applyAlignment="1">
      <alignment horizontal="left"/>
    </xf>
    <xf numFmtId="0" fontId="13" fillId="0" borderId="0" xfId="0" applyFont="1" applyBorder="1" applyAlignment="1">
      <alignment horizontal="centerContinuous" vertical="center"/>
    </xf>
    <xf numFmtId="0" fontId="13" fillId="0" borderId="0" xfId="0" applyFont="1" applyAlignment="1">
      <alignment/>
    </xf>
    <xf numFmtId="0" fontId="13" fillId="0" borderId="6" xfId="0" applyFont="1" applyBorder="1" applyAlignment="1">
      <alignment horizontal="left" vertical="center"/>
    </xf>
    <xf numFmtId="0" fontId="13" fillId="0" borderId="6" xfId="0" applyFont="1" applyBorder="1" applyAlignment="1">
      <alignment vertical="center"/>
    </xf>
    <xf numFmtId="0" fontId="13" fillId="0" borderId="6" xfId="0" applyFont="1" applyBorder="1" applyAlignment="1">
      <alignment/>
    </xf>
    <xf numFmtId="0" fontId="13" fillId="0" borderId="4" xfId="0" applyFont="1" applyBorder="1" applyAlignment="1">
      <alignment horizontal="centerContinuous" vertical="center"/>
    </xf>
    <xf numFmtId="0" fontId="26" fillId="0" borderId="0" xfId="0" applyFont="1" applyAlignment="1">
      <alignment horizontal="centerContinuous" vertical="center"/>
    </xf>
    <xf numFmtId="0" fontId="15" fillId="0" borderId="0" xfId="0" applyFont="1" applyAlignment="1">
      <alignment horizontal="centerContinuous" vertical="center"/>
    </xf>
    <xf numFmtId="0" fontId="15" fillId="0" borderId="0" xfId="0" applyFont="1" applyAlignment="1">
      <alignment vertical="center"/>
    </xf>
    <xf numFmtId="0" fontId="15" fillId="0" borderId="6" xfId="0" applyFont="1" applyBorder="1" applyAlignment="1">
      <alignment horizontal="centerContinuous" vertical="center"/>
    </xf>
    <xf numFmtId="0" fontId="13" fillId="0" borderId="12" xfId="0" applyFont="1" applyBorder="1" applyAlignment="1" quotePrefix="1">
      <alignment horizontal="centerContinuous" vertical="center"/>
    </xf>
    <xf numFmtId="0" fontId="13" fillId="0" borderId="12" xfId="0" applyFont="1" applyBorder="1" applyAlignment="1">
      <alignment horizontal="centerContinuous" vertical="center"/>
    </xf>
    <xf numFmtId="0" fontId="13" fillId="0" borderId="2" xfId="0" applyFont="1" applyBorder="1" applyAlignment="1">
      <alignment horizontal="centerContinuous" vertical="center"/>
    </xf>
    <xf numFmtId="0" fontId="13" fillId="0" borderId="1" xfId="0" applyFont="1" applyBorder="1" applyAlignment="1">
      <alignment horizontal="centerContinuous"/>
    </xf>
    <xf numFmtId="0" fontId="13" fillId="0" borderId="1" xfId="0" applyFont="1" applyBorder="1" applyAlignment="1">
      <alignment horizontal="centerContinuous" vertical="center"/>
    </xf>
    <xf numFmtId="0" fontId="13" fillId="0" borderId="17" xfId="0" applyFont="1" applyBorder="1" applyAlignment="1">
      <alignment horizontal="centerContinuous" vertical="center"/>
    </xf>
    <xf numFmtId="0" fontId="13" fillId="0" borderId="2" xfId="0" applyFont="1" applyBorder="1" applyAlignment="1">
      <alignment horizontal="center" vertical="top"/>
    </xf>
    <xf numFmtId="0" fontId="13" fillId="0" borderId="2" xfId="0" applyFont="1" applyBorder="1" applyAlignment="1" quotePrefix="1">
      <alignment horizontal="center" vertical="top"/>
    </xf>
    <xf numFmtId="0" fontId="13" fillId="0" borderId="2" xfId="0" applyFont="1" applyBorder="1" applyAlignment="1">
      <alignment vertical="top"/>
    </xf>
    <xf numFmtId="0" fontId="13" fillId="0" borderId="18" xfId="0" applyFont="1" applyBorder="1" applyAlignment="1">
      <alignment horizontal="center" vertical="top"/>
    </xf>
    <xf numFmtId="0" fontId="13" fillId="0" borderId="19" xfId="0" applyFont="1" applyBorder="1" applyAlignment="1">
      <alignment horizontal="center" vertical="top"/>
    </xf>
    <xf numFmtId="0" fontId="13" fillId="0" borderId="20" xfId="0" applyFont="1" applyBorder="1" applyAlignment="1">
      <alignment horizontal="center" vertical="top"/>
    </xf>
    <xf numFmtId="0" fontId="13" fillId="0" borderId="0" xfId="0" applyFont="1" applyAlignment="1">
      <alignment horizontal="center" vertical="top"/>
    </xf>
    <xf numFmtId="0" fontId="13" fillId="0" borderId="2" xfId="0" applyFont="1" applyBorder="1" applyAlignment="1">
      <alignment horizontal="center" vertical="center"/>
    </xf>
    <xf numFmtId="0" fontId="13" fillId="0" borderId="2" xfId="0" applyFont="1" applyBorder="1" applyAlignment="1" quotePrefix="1">
      <alignment horizontal="center" vertical="center"/>
    </xf>
    <xf numFmtId="0" fontId="13" fillId="0" borderId="0" xfId="0" applyFont="1" applyAlignment="1">
      <alignment horizontal="center" vertical="center"/>
    </xf>
    <xf numFmtId="0" fontId="13" fillId="0" borderId="2" xfId="0" applyFont="1" applyBorder="1" applyAlignment="1" quotePrefix="1">
      <alignment horizontal="center"/>
    </xf>
    <xf numFmtId="0" fontId="13" fillId="0" borderId="2" xfId="0" applyFont="1" applyBorder="1" applyAlignment="1">
      <alignment horizontal="center"/>
    </xf>
    <xf numFmtId="0" fontId="15" fillId="0" borderId="2" xfId="0" applyFont="1" applyBorder="1" applyAlignment="1">
      <alignment horizontal="center"/>
    </xf>
    <xf numFmtId="0" fontId="13" fillId="0" borderId="21" xfId="0" applyFont="1" applyBorder="1" applyAlignment="1">
      <alignment horizontal="center"/>
    </xf>
    <xf numFmtId="0" fontId="13" fillId="0" borderId="10" xfId="0" applyFont="1" applyBorder="1" applyAlignment="1">
      <alignment horizontal="center"/>
    </xf>
    <xf numFmtId="0" fontId="13" fillId="0" borderId="1" xfId="0" applyFont="1" applyBorder="1" applyAlignment="1">
      <alignment horizontal="center"/>
    </xf>
    <xf numFmtId="0" fontId="13" fillId="0" borderId="0" xfId="0" applyFont="1" applyAlignment="1">
      <alignment horizontal="center"/>
    </xf>
    <xf numFmtId="0" fontId="13" fillId="0" borderId="7" xfId="0" applyFont="1" applyBorder="1" applyAlignment="1">
      <alignment horizontal="center" vertical="top"/>
    </xf>
    <xf numFmtId="0" fontId="13" fillId="0" borderId="7" xfId="0" applyFont="1" applyBorder="1" applyAlignment="1" quotePrefix="1">
      <alignment horizontal="center" vertical="top"/>
    </xf>
    <xf numFmtId="0" fontId="13" fillId="0" borderId="6" xfId="0" applyFont="1" applyBorder="1" applyAlignment="1">
      <alignment horizontal="centerContinuous" vertical="top"/>
    </xf>
    <xf numFmtId="0" fontId="13" fillId="0" borderId="6" xfId="0" applyFont="1" applyBorder="1" applyAlignment="1" quotePrefix="1">
      <alignment horizontal="centerContinuous" vertical="top"/>
    </xf>
    <xf numFmtId="0" fontId="13" fillId="0" borderId="10" xfId="0" applyFont="1" applyBorder="1" applyAlignment="1">
      <alignment horizontal="center" vertical="center"/>
    </xf>
    <xf numFmtId="179" fontId="13" fillId="0" borderId="10" xfId="0" applyNumberFormat="1" applyFont="1" applyBorder="1" applyAlignment="1">
      <alignment horizontal="center" vertical="center"/>
    </xf>
    <xf numFmtId="0" fontId="13" fillId="0" borderId="1" xfId="0" applyFont="1" applyBorder="1" applyAlignment="1">
      <alignment horizontal="center" vertical="center"/>
    </xf>
    <xf numFmtId="0" fontId="19" fillId="0" borderId="2" xfId="0" applyFont="1" applyBorder="1" applyAlignment="1">
      <alignment horizontal="center" vertical="center"/>
    </xf>
    <xf numFmtId="0" fontId="19" fillId="0" borderId="14" xfId="0" applyFont="1" applyBorder="1" applyAlignment="1">
      <alignment horizontal="center" vertical="center"/>
    </xf>
    <xf numFmtId="178" fontId="13" fillId="0" borderId="22" xfId="0" applyNumberFormat="1" applyFont="1" applyFill="1" applyBorder="1" applyAlignment="1">
      <alignment horizontal="center" vertical="center"/>
    </xf>
    <xf numFmtId="0" fontId="13" fillId="0" borderId="23" xfId="0" applyFont="1" applyBorder="1" applyAlignment="1">
      <alignment horizontal="center" vertical="center"/>
    </xf>
    <xf numFmtId="0" fontId="15" fillId="0" borderId="6" xfId="0" applyFont="1" applyBorder="1" applyAlignment="1">
      <alignment/>
    </xf>
    <xf numFmtId="0" fontId="13" fillId="0" borderId="10" xfId="0" applyFont="1" applyBorder="1" applyAlignment="1">
      <alignment horizontal="centerContinuous" vertical="center"/>
    </xf>
    <xf numFmtId="0" fontId="13" fillId="0" borderId="19" xfId="0" applyFont="1" applyBorder="1" applyAlignment="1">
      <alignment horizontal="centerContinuous"/>
    </xf>
    <xf numFmtId="0" fontId="13" fillId="0" borderId="7" xfId="0" applyFont="1" applyBorder="1" applyAlignment="1">
      <alignment horizontal="center" vertical="center"/>
    </xf>
    <xf numFmtId="0" fontId="13" fillId="0" borderId="7" xfId="0" applyFont="1" applyBorder="1" applyAlignment="1" quotePrefix="1">
      <alignment horizontal="centerContinuous" vertical="center"/>
    </xf>
    <xf numFmtId="0" fontId="13" fillId="0" borderId="7" xfId="0" applyFont="1" applyBorder="1" applyAlignment="1" quotePrefix="1">
      <alignment horizontal="center" vertical="center"/>
    </xf>
    <xf numFmtId="0" fontId="13" fillId="0" borderId="6" xfId="0" applyFont="1" applyBorder="1" applyAlignment="1">
      <alignment horizontal="center" vertical="center"/>
    </xf>
    <xf numFmtId="0" fontId="13" fillId="0" borderId="1" xfId="0" applyFont="1" applyBorder="1" applyAlignment="1">
      <alignment vertical="center"/>
    </xf>
    <xf numFmtId="0" fontId="13" fillId="0" borderId="0" xfId="0" applyFont="1" applyBorder="1" applyAlignment="1">
      <alignment vertical="center"/>
    </xf>
    <xf numFmtId="0" fontId="13" fillId="0" borderId="0" xfId="0" applyFont="1" applyAlignment="1">
      <alignment/>
    </xf>
    <xf numFmtId="176" fontId="25" fillId="0" borderId="0" xfId="15" applyFont="1" applyAlignment="1" applyProtection="1">
      <alignment vertical="center"/>
      <protection locked="0"/>
    </xf>
    <xf numFmtId="178" fontId="13" fillId="0" borderId="16" xfId="0" applyNumberFormat="1" applyFont="1" applyFill="1" applyBorder="1" applyAlignment="1">
      <alignment horizontal="center" vertical="center"/>
    </xf>
    <xf numFmtId="176" fontId="13" fillId="0" borderId="0" xfId="15" applyFont="1" applyAlignment="1">
      <alignment vertical="center"/>
      <protection/>
    </xf>
    <xf numFmtId="176" fontId="25" fillId="0" borderId="0" xfId="15" applyFont="1" applyAlignment="1" applyProtection="1">
      <alignment horizontal="left"/>
      <protection locked="0"/>
    </xf>
    <xf numFmtId="176" fontId="13" fillId="0" borderId="0" xfId="15" applyFont="1" applyAlignment="1" quotePrefix="1">
      <alignment horizontal="left"/>
      <protection/>
    </xf>
    <xf numFmtId="176" fontId="13" fillId="0" borderId="0" xfId="15" applyFont="1" applyAlignment="1" applyProtection="1">
      <alignment horizontal="left" vertical="center"/>
      <protection/>
    </xf>
    <xf numFmtId="176" fontId="25" fillId="0" borderId="0" xfId="15" applyFont="1" applyAlignment="1" applyProtection="1" quotePrefix="1">
      <alignment horizontal="left" vertical="center"/>
      <protection locked="0"/>
    </xf>
    <xf numFmtId="0" fontId="13" fillId="0" borderId="0" xfId="0" applyFont="1" applyBorder="1" applyAlignment="1">
      <alignment horizontal="center" vertical="center"/>
    </xf>
    <xf numFmtId="176" fontId="25" fillId="0" borderId="0" xfId="15" applyFont="1" applyAlignment="1" applyProtection="1">
      <alignment/>
      <protection locked="0"/>
    </xf>
    <xf numFmtId="176" fontId="13" fillId="0" borderId="0" xfId="15" applyFont="1" applyAlignment="1">
      <alignment/>
      <protection/>
    </xf>
    <xf numFmtId="0" fontId="28" fillId="0" borderId="0" xfId="0" applyFont="1" applyAlignment="1">
      <alignment horizontal="centerContinuous" vertical="center"/>
    </xf>
    <xf numFmtId="0" fontId="21" fillId="0" borderId="6" xfId="0" applyFont="1" applyBorder="1" applyAlignment="1">
      <alignment horizontal="centerContinuous" vertical="center"/>
    </xf>
    <xf numFmtId="0" fontId="24" fillId="0" borderId="12" xfId="0" applyFont="1" applyBorder="1" applyAlignment="1" quotePrefix="1">
      <alignment horizontal="center" vertical="center"/>
    </xf>
    <xf numFmtId="0" fontId="24" fillId="0" borderId="10" xfId="0" applyFont="1" applyBorder="1" applyAlignment="1">
      <alignment horizontal="centerContinuous" vertical="center"/>
    </xf>
    <xf numFmtId="0" fontId="24" fillId="0" borderId="1" xfId="0" applyFont="1" applyBorder="1" applyAlignment="1">
      <alignment horizontal="centerContinuous" vertical="center"/>
    </xf>
    <xf numFmtId="0" fontId="24" fillId="0" borderId="0" xfId="0" applyFont="1" applyBorder="1" applyAlignment="1">
      <alignment horizontal="left" vertical="center"/>
    </xf>
    <xf numFmtId="0" fontId="24" fillId="0" borderId="0" xfId="0" applyFont="1" applyAlignment="1">
      <alignment horizontal="center" vertical="center"/>
    </xf>
    <xf numFmtId="0" fontId="24" fillId="0" borderId="7" xfId="0" applyFont="1" applyBorder="1" applyAlignment="1" quotePrefix="1">
      <alignment horizontal="center" vertical="center"/>
    </xf>
    <xf numFmtId="0" fontId="24" fillId="0" borderId="6" xfId="0" applyFont="1" applyBorder="1" applyAlignment="1">
      <alignment horizontal="center" vertical="center"/>
    </xf>
    <xf numFmtId="0" fontId="24" fillId="0" borderId="10" xfId="0" applyFont="1" applyBorder="1" applyAlignment="1">
      <alignment horizontal="center" vertical="center"/>
    </xf>
    <xf numFmtId="0" fontId="24" fillId="0" borderId="10" xfId="0" applyFont="1" applyBorder="1" applyAlignment="1">
      <alignment vertical="center"/>
    </xf>
    <xf numFmtId="0" fontId="24" fillId="0" borderId="0" xfId="0" applyFont="1" applyAlignment="1">
      <alignment vertical="center"/>
    </xf>
    <xf numFmtId="0" fontId="13" fillId="0" borderId="10" xfId="0" applyFont="1" applyBorder="1" applyAlignment="1">
      <alignment vertical="center"/>
    </xf>
    <xf numFmtId="0" fontId="13" fillId="0" borderId="15" xfId="0" applyFont="1" applyBorder="1" applyAlignment="1">
      <alignment horizontal="center" vertical="center"/>
    </xf>
    <xf numFmtId="0" fontId="13" fillId="0" borderId="2" xfId="0" applyFont="1" applyBorder="1" applyAlignment="1">
      <alignment vertical="center"/>
    </xf>
    <xf numFmtId="0" fontId="13" fillId="0" borderId="14" xfId="0" applyFont="1" applyBorder="1" applyAlignment="1">
      <alignment vertical="center"/>
    </xf>
    <xf numFmtId="0" fontId="13" fillId="0" borderId="14" xfId="0" applyFont="1" applyBorder="1" applyAlignment="1">
      <alignment horizontal="center" vertical="center"/>
    </xf>
    <xf numFmtId="176" fontId="29" fillId="0" borderId="0" xfId="15" applyFont="1" applyAlignment="1" applyProtection="1">
      <alignment horizontal="left"/>
      <protection locked="0"/>
    </xf>
    <xf numFmtId="176" fontId="29" fillId="0" borderId="0" xfId="15" applyFont="1" applyAlignment="1" applyProtection="1">
      <alignment horizontal="right"/>
      <protection locked="0"/>
    </xf>
    <xf numFmtId="0" fontId="29" fillId="0" borderId="0" xfId="0" applyFont="1" applyAlignment="1">
      <alignment horizontal="left"/>
    </xf>
    <xf numFmtId="0" fontId="24" fillId="0" borderId="0" xfId="0" applyFont="1" applyAlignment="1" quotePrefix="1">
      <alignment horizontal="right"/>
    </xf>
    <xf numFmtId="176" fontId="24" fillId="0" borderId="0" xfId="15" applyFont="1" applyAlignment="1">
      <alignment/>
      <protection/>
    </xf>
    <xf numFmtId="0" fontId="24" fillId="0" borderId="0" xfId="0" applyFont="1" applyAlignment="1">
      <alignment/>
    </xf>
    <xf numFmtId="176" fontId="29" fillId="0" borderId="0" xfId="15" applyFont="1" applyAlignment="1" applyProtection="1" quotePrefix="1">
      <alignment horizontal="left" vertical="center"/>
      <protection locked="0"/>
    </xf>
    <xf numFmtId="176" fontId="29" fillId="0" borderId="0" xfId="15" applyFont="1" applyAlignment="1" applyProtection="1">
      <alignment vertical="center"/>
      <protection locked="0"/>
    </xf>
    <xf numFmtId="176" fontId="24" fillId="0" borderId="0" xfId="15" applyFont="1" applyAlignment="1">
      <alignment vertical="center"/>
      <protection/>
    </xf>
    <xf numFmtId="0" fontId="15" fillId="0" borderId="22" xfId="0" applyFont="1" applyBorder="1" applyAlignment="1">
      <alignment horizontal="center" vertical="center" wrapText="1"/>
    </xf>
    <xf numFmtId="176" fontId="8" fillId="0" borderId="0" xfId="15" applyFont="1" applyAlignment="1">
      <alignment horizontal="right"/>
      <protection/>
    </xf>
    <xf numFmtId="0" fontId="18" fillId="0" borderId="10" xfId="0" applyFont="1" applyFill="1" applyBorder="1" applyAlignment="1">
      <alignment horizontal="center" vertical="center"/>
    </xf>
    <xf numFmtId="0" fontId="4" fillId="0" borderId="10" xfId="0" applyFont="1" applyFill="1" applyBorder="1" applyAlignment="1">
      <alignment horizontal="center" vertical="center"/>
    </xf>
    <xf numFmtId="0" fontId="19" fillId="0" borderId="10" xfId="0" applyFont="1" applyFill="1" applyBorder="1" applyAlignment="1">
      <alignment horizontal="center" vertical="center"/>
    </xf>
    <xf numFmtId="0" fontId="20" fillId="0" borderId="10" xfId="0" applyNumberFormat="1" applyFont="1" applyFill="1" applyBorder="1" applyAlignment="1">
      <alignment horizontal="center" vertical="center"/>
    </xf>
    <xf numFmtId="0" fontId="18" fillId="0" borderId="11" xfId="0" applyFont="1" applyFill="1" applyBorder="1" applyAlignment="1">
      <alignment horizontal="left" vertical="center" wrapText="1"/>
    </xf>
    <xf numFmtId="0" fontId="15" fillId="0" borderId="11" xfId="0" applyFont="1" applyFill="1" applyBorder="1" applyAlignment="1">
      <alignment horizontal="center" vertical="center" wrapText="1"/>
    </xf>
    <xf numFmtId="0" fontId="13" fillId="0" borderId="10" xfId="0" applyFont="1" applyFill="1" applyBorder="1" applyAlignment="1">
      <alignment horizontal="center" vertical="center"/>
    </xf>
    <xf numFmtId="0" fontId="13" fillId="0" borderId="10" xfId="0" applyFont="1" applyFill="1" applyBorder="1" applyAlignment="1">
      <alignment vertical="center"/>
    </xf>
    <xf numFmtId="0" fontId="13" fillId="0" borderId="0" xfId="0" applyFont="1" applyFill="1" applyAlignment="1">
      <alignment vertical="center"/>
    </xf>
    <xf numFmtId="0" fontId="13" fillId="0" borderId="0" xfId="0" applyFont="1" applyFill="1" applyAlignment="1" quotePrefix="1">
      <alignment horizontal="center" vertical="center"/>
    </xf>
    <xf numFmtId="0" fontId="8" fillId="0" borderId="0" xfId="0" applyFont="1" applyAlignment="1">
      <alignment horizontal="center" vertical="center"/>
    </xf>
    <xf numFmtId="196" fontId="13" fillId="0" borderId="0" xfId="0" applyNumberFormat="1" applyFont="1" applyAlignment="1">
      <alignment horizontal="center" vertical="center"/>
    </xf>
    <xf numFmtId="20" fontId="13" fillId="0" borderId="0" xfId="0" applyNumberFormat="1" applyFont="1" applyAlignment="1">
      <alignment horizontal="center" vertical="center"/>
    </xf>
    <xf numFmtId="179" fontId="13" fillId="0" borderId="10" xfId="0" applyNumberFormat="1" applyFont="1" applyFill="1" applyBorder="1" applyAlignment="1">
      <alignment horizontal="center" vertical="center"/>
    </xf>
    <xf numFmtId="0" fontId="8" fillId="0" borderId="0" xfId="0" applyFont="1" applyAlignment="1">
      <alignment/>
    </xf>
    <xf numFmtId="0" fontId="4" fillId="0" borderId="11" xfId="0" applyFont="1" applyBorder="1" applyAlignment="1">
      <alignment horizontal="center" vertical="center"/>
    </xf>
    <xf numFmtId="0" fontId="19" fillId="0" borderId="11" xfId="0" applyFont="1" applyBorder="1" applyAlignment="1">
      <alignment horizontal="center" vertical="center"/>
    </xf>
    <xf numFmtId="0" fontId="18" fillId="0" borderId="11" xfId="0" applyFont="1" applyBorder="1" applyAlignment="1">
      <alignment horizontal="center" vertical="center"/>
    </xf>
    <xf numFmtId="0" fontId="20" fillId="0" borderId="11" xfId="0" applyNumberFormat="1" applyFont="1" applyBorder="1" applyAlignment="1">
      <alignment horizontal="center" vertical="center"/>
    </xf>
    <xf numFmtId="0" fontId="13" fillId="0" borderId="11" xfId="0" applyFont="1" applyBorder="1" applyAlignment="1">
      <alignment vertical="center"/>
    </xf>
    <xf numFmtId="0" fontId="13" fillId="0" borderId="11" xfId="0" applyFont="1" applyBorder="1" applyAlignment="1">
      <alignment horizontal="center" vertical="center"/>
    </xf>
    <xf numFmtId="0" fontId="18" fillId="0" borderId="22" xfId="0" applyFont="1" applyBorder="1" applyAlignment="1">
      <alignment horizontal="center" vertical="center"/>
    </xf>
    <xf numFmtId="0" fontId="13" fillId="0" borderId="22" xfId="0" applyFont="1" applyBorder="1" applyAlignment="1">
      <alignment horizontal="center" vertical="center"/>
    </xf>
    <xf numFmtId="179" fontId="18" fillId="0" borderId="10" xfId="0" applyNumberFormat="1" applyFont="1" applyBorder="1" applyAlignment="1">
      <alignment horizontal="center" vertical="center"/>
    </xf>
    <xf numFmtId="178" fontId="18" fillId="0" borderId="10" xfId="0" applyNumberFormat="1" applyFont="1" applyBorder="1" applyAlignment="1">
      <alignment horizontal="center" vertical="center"/>
    </xf>
    <xf numFmtId="178" fontId="18" fillId="0" borderId="14" xfId="0" applyNumberFormat="1" applyFont="1" applyBorder="1" applyAlignment="1">
      <alignment horizontal="center" vertical="center"/>
    </xf>
    <xf numFmtId="179" fontId="4" fillId="0" borderId="10" xfId="0" applyNumberFormat="1" applyFont="1" applyBorder="1" applyAlignment="1">
      <alignment horizontal="center" vertical="center"/>
    </xf>
    <xf numFmtId="178" fontId="4" fillId="0" borderId="10" xfId="0" applyNumberFormat="1" applyFont="1" applyBorder="1" applyAlignment="1">
      <alignment horizontal="center" vertical="center"/>
    </xf>
    <xf numFmtId="178" fontId="4" fillId="0" borderId="14" xfId="0" applyNumberFormat="1" applyFont="1" applyBorder="1" applyAlignment="1">
      <alignment horizontal="center" vertical="center"/>
    </xf>
    <xf numFmtId="179" fontId="19" fillId="0" borderId="10" xfId="0" applyNumberFormat="1" applyFont="1" applyBorder="1" applyAlignment="1">
      <alignment horizontal="center" vertical="center"/>
    </xf>
    <xf numFmtId="178" fontId="19" fillId="0" borderId="10" xfId="0" applyNumberFormat="1" applyFont="1" applyBorder="1" applyAlignment="1">
      <alignment horizontal="center" vertical="center"/>
    </xf>
    <xf numFmtId="178" fontId="19" fillId="0" borderId="14" xfId="0" applyNumberFormat="1" applyFont="1" applyBorder="1" applyAlignment="1">
      <alignment horizontal="center" vertical="center"/>
    </xf>
    <xf numFmtId="179" fontId="13" fillId="0" borderId="1" xfId="0" applyNumberFormat="1" applyFont="1" applyBorder="1" applyAlignment="1">
      <alignment vertical="center"/>
    </xf>
    <xf numFmtId="178" fontId="13" fillId="0" borderId="1" xfId="0" applyNumberFormat="1" applyFont="1" applyBorder="1" applyAlignment="1">
      <alignment vertical="center"/>
    </xf>
    <xf numFmtId="178" fontId="19" fillId="0" borderId="22" xfId="0" applyNumberFormat="1" applyFont="1" applyBorder="1" applyAlignment="1">
      <alignment horizontal="center" vertical="center"/>
    </xf>
    <xf numFmtId="178" fontId="13" fillId="0" borderId="24" xfId="0" applyNumberFormat="1" applyFont="1" applyBorder="1" applyAlignment="1">
      <alignment vertical="center"/>
    </xf>
    <xf numFmtId="193" fontId="13" fillId="2" borderId="10" xfId="0" applyNumberFormat="1" applyFont="1" applyFill="1" applyBorder="1" applyAlignment="1">
      <alignment horizontal="center" vertical="center"/>
    </xf>
    <xf numFmtId="193" fontId="13" fillId="0" borderId="10" xfId="0" applyNumberFormat="1" applyFont="1" applyFill="1" applyBorder="1" applyAlignment="1">
      <alignment horizontal="center" vertical="center"/>
    </xf>
    <xf numFmtId="184" fontId="13" fillId="0" borderId="10" xfId="0" applyNumberFormat="1" applyFont="1" applyBorder="1" applyAlignment="1">
      <alignment horizontal="center" vertical="center"/>
    </xf>
    <xf numFmtId="0" fontId="30" fillId="0" borderId="10" xfId="0" applyFont="1" applyBorder="1" applyAlignment="1">
      <alignment horizontal="center" vertical="center"/>
    </xf>
    <xf numFmtId="178" fontId="13" fillId="0" borderId="14" xfId="0" applyNumberFormat="1" applyFont="1" applyFill="1" applyBorder="1" applyAlignment="1">
      <alignment horizontal="center" vertical="center"/>
    </xf>
    <xf numFmtId="0" fontId="4" fillId="0" borderId="25" xfId="0" applyFont="1" applyBorder="1" applyAlignment="1">
      <alignment horizontal="center"/>
    </xf>
    <xf numFmtId="0" fontId="4" fillId="0" borderId="26" xfId="0" applyFont="1" applyBorder="1" applyAlignment="1">
      <alignment horizontal="center"/>
    </xf>
    <xf numFmtId="0" fontId="15" fillId="0" borderId="26" xfId="0" applyFont="1" applyBorder="1" applyAlignment="1">
      <alignment horizontal="center"/>
    </xf>
    <xf numFmtId="0" fontId="4" fillId="0" borderId="27" xfId="0" applyFont="1" applyBorder="1" applyAlignment="1">
      <alignment horizontal="center"/>
    </xf>
    <xf numFmtId="0" fontId="4" fillId="0" borderId="28" xfId="0" applyFont="1" applyBorder="1" applyAlignment="1">
      <alignment horizontal="center" vertical="center"/>
    </xf>
    <xf numFmtId="0" fontId="15" fillId="0" borderId="11" xfId="0" applyFont="1" applyBorder="1" applyAlignment="1">
      <alignment horizontal="center"/>
    </xf>
    <xf numFmtId="0" fontId="4" fillId="0" borderId="29" xfId="0" applyFont="1" applyBorder="1" applyAlignment="1">
      <alignment horizontal="center"/>
    </xf>
    <xf numFmtId="0" fontId="4" fillId="0" borderId="30" xfId="0" applyFont="1" applyBorder="1" applyAlignment="1">
      <alignment horizontal="center" vertical="center"/>
    </xf>
    <xf numFmtId="0" fontId="6" fillId="0" borderId="0" xfId="0" applyFont="1" applyAlignment="1">
      <alignment/>
    </xf>
    <xf numFmtId="0" fontId="4" fillId="0" borderId="25" xfId="0" applyFont="1" applyBorder="1" applyAlignment="1">
      <alignment/>
    </xf>
    <xf numFmtId="0" fontId="15" fillId="0" borderId="26" xfId="0" applyFont="1" applyBorder="1" applyAlignment="1" quotePrefix="1">
      <alignment horizontal="center" vertical="center"/>
    </xf>
    <xf numFmtId="0" fontId="4" fillId="0" borderId="26" xfId="0" applyFont="1" applyBorder="1" applyAlignment="1">
      <alignment/>
    </xf>
    <xf numFmtId="0" fontId="15" fillId="0" borderId="29" xfId="0" applyFont="1" applyBorder="1" applyAlignment="1">
      <alignment horizontal="center"/>
    </xf>
    <xf numFmtId="0" fontId="33" fillId="0" borderId="0" xfId="0" applyFont="1" applyAlignment="1">
      <alignment/>
    </xf>
    <xf numFmtId="0" fontId="33" fillId="0" borderId="0" xfId="0" applyFont="1" applyAlignment="1">
      <alignment horizontal="centerContinuous" vertical="center"/>
    </xf>
    <xf numFmtId="0" fontId="33" fillId="0" borderId="0" xfId="0" applyFont="1" applyAlignment="1">
      <alignment vertical="center"/>
    </xf>
    <xf numFmtId="0" fontId="13" fillId="0" borderId="31" xfId="0" applyFont="1" applyBorder="1" applyAlignment="1">
      <alignment horizontal="justify"/>
    </xf>
    <xf numFmtId="0" fontId="4" fillId="0" borderId="32" xfId="0" applyFont="1" applyBorder="1" applyAlignment="1">
      <alignment horizontal="center" wrapText="1"/>
    </xf>
    <xf numFmtId="0" fontId="4" fillId="0" borderId="33" xfId="0" applyFont="1" applyBorder="1" applyAlignment="1">
      <alignment wrapText="1"/>
    </xf>
    <xf numFmtId="0" fontId="15" fillId="0" borderId="34" xfId="0" applyFont="1" applyBorder="1" applyAlignment="1">
      <alignment horizontal="center" wrapText="1"/>
    </xf>
    <xf numFmtId="0" fontId="4" fillId="0" borderId="4" xfId="0" applyFont="1" applyBorder="1" applyAlignment="1">
      <alignment wrapText="1"/>
    </xf>
    <xf numFmtId="0" fontId="15" fillId="0" borderId="35" xfId="0" applyFont="1" applyBorder="1" applyAlignment="1">
      <alignment horizontal="center" wrapText="1"/>
    </xf>
    <xf numFmtId="193" fontId="13" fillId="0" borderId="10" xfId="0" applyNumberFormat="1" applyFont="1" applyBorder="1" applyAlignment="1">
      <alignment horizontal="center" vertical="center"/>
    </xf>
    <xf numFmtId="186" fontId="13" fillId="0" borderId="10" xfId="0" applyNumberFormat="1" applyFont="1" applyFill="1" applyBorder="1" applyAlignment="1">
      <alignment horizontal="center" vertical="center"/>
    </xf>
    <xf numFmtId="189" fontId="13" fillId="0" borderId="10" xfId="0" applyNumberFormat="1" applyFont="1" applyFill="1" applyBorder="1" applyAlignment="1">
      <alignment horizontal="center" vertical="center"/>
    </xf>
    <xf numFmtId="0" fontId="15" fillId="0" borderId="36" xfId="0" applyFont="1" applyBorder="1" applyAlignment="1">
      <alignment horizontal="center"/>
    </xf>
    <xf numFmtId="0" fontId="15" fillId="0" borderId="37" xfId="0" applyFont="1" applyBorder="1" applyAlignment="1">
      <alignment horizontal="center"/>
    </xf>
    <xf numFmtId="0" fontId="4" fillId="0" borderId="37" xfId="0" applyFont="1" applyBorder="1" applyAlignment="1">
      <alignment horizontal="center"/>
    </xf>
    <xf numFmtId="0" fontId="34" fillId="0" borderId="4" xfId="16" applyFont="1" applyBorder="1" applyAlignment="1">
      <alignment horizontal="center" vertical="center"/>
      <protection/>
    </xf>
    <xf numFmtId="0" fontId="35" fillId="0" borderId="4" xfId="16" applyFont="1" applyBorder="1" applyAlignment="1">
      <alignment horizontal="center" vertical="center"/>
      <protection/>
    </xf>
    <xf numFmtId="0" fontId="4" fillId="0" borderId="23" xfId="0" applyFont="1" applyBorder="1" applyAlignment="1">
      <alignment vertical="center" wrapText="1"/>
    </xf>
    <xf numFmtId="0" fontId="24" fillId="0" borderId="24" xfId="0" applyFont="1" applyBorder="1" applyAlignment="1">
      <alignment vertical="center" wrapText="1"/>
    </xf>
    <xf numFmtId="0" fontId="4" fillId="0" borderId="38" xfId="0" applyFont="1" applyBorder="1" applyAlignment="1">
      <alignment vertical="center" wrapText="1"/>
    </xf>
    <xf numFmtId="0" fontId="24" fillId="0" borderId="39" xfId="0" applyFont="1" applyBorder="1" applyAlignment="1">
      <alignment vertical="center" wrapText="1"/>
    </xf>
    <xf numFmtId="0" fontId="4" fillId="0" borderId="38" xfId="0" applyFont="1" applyFill="1" applyBorder="1" applyAlignment="1">
      <alignment vertical="center" wrapText="1"/>
    </xf>
    <xf numFmtId="0" fontId="24" fillId="0" borderId="39" xfId="0" applyFont="1" applyFill="1" applyBorder="1" applyAlignment="1">
      <alignment vertical="center" wrapText="1"/>
    </xf>
    <xf numFmtId="0" fontId="4" fillId="0" borderId="40" xfId="0" applyFont="1" applyBorder="1" applyAlignment="1">
      <alignment vertical="center" wrapText="1"/>
    </xf>
    <xf numFmtId="0" fontId="0" fillId="0" borderId="17" xfId="0" applyBorder="1" applyAlignment="1">
      <alignment/>
    </xf>
    <xf numFmtId="0" fontId="0" fillId="0" borderId="39" xfId="0" applyBorder="1" applyAlignment="1">
      <alignment/>
    </xf>
  </cellXfs>
  <cellStyles count="10">
    <cellStyle name="Normal" xfId="0"/>
    <cellStyle name="一般_8508_1" xfId="15"/>
    <cellStyle name="一般_說明書" xfId="16"/>
    <cellStyle name="Comma" xfId="17"/>
    <cellStyle name="Comma [0]" xfId="18"/>
    <cellStyle name="Followed Hyperlink" xfId="19"/>
    <cellStyle name="Percent" xfId="20"/>
    <cellStyle name="Currency" xfId="21"/>
    <cellStyle name="Currency [0]" xfId="22"/>
    <cellStyle name="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180975</xdr:colOff>
      <xdr:row>6</xdr:row>
      <xdr:rowOff>114300</xdr:rowOff>
    </xdr:from>
    <xdr:to>
      <xdr:col>7</xdr:col>
      <xdr:colOff>571500</xdr:colOff>
      <xdr:row>7</xdr:row>
      <xdr:rowOff>142875</xdr:rowOff>
    </xdr:to>
    <xdr:sp>
      <xdr:nvSpPr>
        <xdr:cNvPr id="1" name="文字 1"/>
        <xdr:cNvSpPr txBox="1">
          <a:spLocks noChangeArrowheads="1"/>
        </xdr:cNvSpPr>
      </xdr:nvSpPr>
      <xdr:spPr>
        <a:xfrm>
          <a:off x="5276850" y="2114550"/>
          <a:ext cx="390525" cy="295275"/>
        </a:xfrm>
        <a:prstGeom prst="rect">
          <a:avLst/>
        </a:prstGeom>
        <a:solidFill>
          <a:srgbClr val="FFFFFF"/>
        </a:solidFill>
        <a:ln w="1" cmpd="sng">
          <a:noFill/>
        </a:ln>
      </xdr:spPr>
      <xdr:txBody>
        <a:bodyPr vertOverflow="clip" wrap="square"/>
        <a:p>
          <a:pPr algn="ctr">
            <a:defRPr/>
          </a:pPr>
          <a:r>
            <a:rPr lang="en-US" cap="none" sz="1400" b="0" i="0" u="none" baseline="0"/>
            <a:t>銅</a:t>
          </a:r>
        </a:p>
      </xdr:txBody>
    </xdr:sp>
    <xdr:clientData/>
  </xdr:twoCellAnchor>
  <xdr:twoCellAnchor>
    <xdr:from>
      <xdr:col>8</xdr:col>
      <xdr:colOff>209550</xdr:colOff>
      <xdr:row>6</xdr:row>
      <xdr:rowOff>114300</xdr:rowOff>
    </xdr:from>
    <xdr:to>
      <xdr:col>8</xdr:col>
      <xdr:colOff>600075</xdr:colOff>
      <xdr:row>7</xdr:row>
      <xdr:rowOff>142875</xdr:rowOff>
    </xdr:to>
    <xdr:sp>
      <xdr:nvSpPr>
        <xdr:cNvPr id="2" name="文字 2"/>
        <xdr:cNvSpPr txBox="1">
          <a:spLocks noChangeArrowheads="1"/>
        </xdr:cNvSpPr>
      </xdr:nvSpPr>
      <xdr:spPr>
        <a:xfrm>
          <a:off x="6038850" y="2114550"/>
          <a:ext cx="390525" cy="295275"/>
        </a:xfrm>
        <a:prstGeom prst="rect">
          <a:avLst/>
        </a:prstGeom>
        <a:solidFill>
          <a:srgbClr val="FFFFFF"/>
        </a:solidFill>
        <a:ln w="1" cmpd="sng">
          <a:noFill/>
        </a:ln>
      </xdr:spPr>
      <xdr:txBody>
        <a:bodyPr vertOverflow="clip" wrap="square"/>
        <a:p>
          <a:pPr algn="ctr">
            <a:defRPr/>
          </a:pPr>
          <a:r>
            <a:rPr lang="en-US" cap="none" sz="1400" b="0" i="0" u="none" baseline="0"/>
            <a:t>鋅鎳鋅</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104775</xdr:colOff>
      <xdr:row>3</xdr:row>
      <xdr:rowOff>257175</xdr:rowOff>
    </xdr:from>
    <xdr:to>
      <xdr:col>2</xdr:col>
      <xdr:colOff>1009650</xdr:colOff>
      <xdr:row>4</xdr:row>
      <xdr:rowOff>200025</xdr:rowOff>
    </xdr:to>
    <xdr:sp>
      <xdr:nvSpPr>
        <xdr:cNvPr id="1" name="文字 1"/>
        <xdr:cNvSpPr txBox="1">
          <a:spLocks noChangeArrowheads="1"/>
        </xdr:cNvSpPr>
      </xdr:nvSpPr>
      <xdr:spPr>
        <a:xfrm>
          <a:off x="1485900" y="1343025"/>
          <a:ext cx="904875" cy="304800"/>
        </a:xfrm>
        <a:prstGeom prst="rect">
          <a:avLst/>
        </a:prstGeom>
        <a:solidFill>
          <a:srgbClr val="FFFFFF"/>
        </a:solidFill>
        <a:ln w="1" cmpd="sng">
          <a:noFill/>
        </a:ln>
      </xdr:spPr>
      <xdr:txBody>
        <a:bodyPr vertOverflow="clip" wrap="square"/>
        <a:p>
          <a:pPr algn="l">
            <a:defRPr/>
          </a:pPr>
          <a:r>
            <a:rPr lang="en-US" cap="none" sz="1600" b="0" i="0" u="none" baseline="0"/>
            <a:t>流 域 別</a:t>
          </a:r>
        </a:p>
      </xdr:txBody>
    </xdr:sp>
    <xdr:clientData/>
  </xdr:twoCellAnchor>
  <xdr:twoCellAnchor>
    <xdr:from>
      <xdr:col>13</xdr:col>
      <xdr:colOff>428625</xdr:colOff>
      <xdr:row>3</xdr:row>
      <xdr:rowOff>238125</xdr:rowOff>
    </xdr:from>
    <xdr:to>
      <xdr:col>14</xdr:col>
      <xdr:colOff>1447800</xdr:colOff>
      <xdr:row>4</xdr:row>
      <xdr:rowOff>190500</xdr:rowOff>
    </xdr:to>
    <xdr:sp>
      <xdr:nvSpPr>
        <xdr:cNvPr id="2" name="文字 2"/>
        <xdr:cNvSpPr txBox="1">
          <a:spLocks noChangeArrowheads="1"/>
        </xdr:cNvSpPr>
      </xdr:nvSpPr>
      <xdr:spPr>
        <a:xfrm>
          <a:off x="12582525" y="1323975"/>
          <a:ext cx="2505075" cy="314325"/>
        </a:xfrm>
        <a:prstGeom prst="rect">
          <a:avLst/>
        </a:prstGeom>
        <a:solidFill>
          <a:srgbClr val="FFFFFF"/>
        </a:solidFill>
        <a:ln w="1" cmpd="sng">
          <a:noFill/>
        </a:ln>
      </xdr:spPr>
      <xdr:txBody>
        <a:bodyPr vertOverflow="clip" wrap="square"/>
        <a:p>
          <a:pPr algn="l">
            <a:defRPr/>
          </a:pPr>
          <a:r>
            <a:rPr lang="en-US" cap="none" sz="1600" b="0" i="0" u="none" baseline="0"/>
            <a:t>監    測    項    目</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B2:U23"/>
  <sheetViews>
    <sheetView showGridLines="0" zoomScale="75" zoomScaleNormal="75" workbookViewId="0" topLeftCell="A7">
      <selection activeCell="B5" sqref="B5"/>
    </sheetView>
  </sheetViews>
  <sheetFormatPr defaultColWidth="9.00390625" defaultRowHeight="16.5"/>
  <cols>
    <col min="1" max="1" width="4.25390625" style="69" customWidth="1"/>
    <col min="2" max="2" width="13.375" style="69" customWidth="1"/>
    <col min="3" max="3" width="15.625" style="69" customWidth="1"/>
    <col min="4" max="4" width="13.00390625" style="69" customWidth="1"/>
    <col min="5" max="5" width="6.75390625" style="69" customWidth="1"/>
    <col min="6" max="6" width="8.375" style="69" customWidth="1"/>
    <col min="7" max="7" width="7.375" style="69" customWidth="1"/>
    <col min="8" max="9" width="8.375" style="69" customWidth="1"/>
    <col min="10" max="14" width="8.25390625" style="69" customWidth="1"/>
    <col min="15" max="15" width="10.25390625" style="69" customWidth="1"/>
    <col min="16" max="18" width="8.25390625" style="69" customWidth="1"/>
    <col min="19" max="19" width="10.50390625" style="69" customWidth="1"/>
    <col min="20" max="20" width="10.25390625" style="69" customWidth="1"/>
    <col min="21" max="21" width="10.375" style="69" customWidth="1"/>
    <col min="22" max="16384" width="4.25390625" style="69" customWidth="1"/>
  </cols>
  <sheetData>
    <row r="1" s="30" customFormat="1" ht="12.75" customHeight="1" thickBot="1"/>
    <row r="2" spans="2:21" s="30" customFormat="1" ht="22.5" customHeight="1" thickBot="1" thickTop="1">
      <c r="B2" s="17" t="s">
        <v>43</v>
      </c>
      <c r="C2" s="61"/>
      <c r="D2" s="61"/>
      <c r="E2" s="61"/>
      <c r="J2" s="62"/>
      <c r="K2" s="62"/>
      <c r="L2" s="62"/>
      <c r="M2" s="62"/>
      <c r="S2" s="19" t="s">
        <v>0</v>
      </c>
      <c r="T2" s="222" t="s">
        <v>194</v>
      </c>
      <c r="U2" s="223"/>
    </row>
    <row r="3" spans="2:21" s="30" customFormat="1" ht="22.5" customHeight="1" thickBot="1" thickTop="1">
      <c r="B3" s="17" t="s">
        <v>44</v>
      </c>
      <c r="C3" s="18" t="s">
        <v>1</v>
      </c>
      <c r="D3" s="63"/>
      <c r="E3" s="63"/>
      <c r="F3" s="64"/>
      <c r="G3" s="64"/>
      <c r="H3" s="64"/>
      <c r="I3" s="64"/>
      <c r="J3" s="65"/>
      <c r="K3" s="65"/>
      <c r="L3" s="65"/>
      <c r="M3" s="65"/>
      <c r="N3" s="64"/>
      <c r="O3" s="64"/>
      <c r="P3" s="64"/>
      <c r="Q3" s="64"/>
      <c r="R3" s="64"/>
      <c r="S3" s="19" t="s">
        <v>45</v>
      </c>
      <c r="T3" s="66" t="s">
        <v>33</v>
      </c>
      <c r="U3" s="66"/>
    </row>
    <row r="4" spans="2:21" ht="39.75" customHeight="1" thickTop="1">
      <c r="B4" s="67" t="s">
        <v>195</v>
      </c>
      <c r="C4" s="68"/>
      <c r="D4" s="68"/>
      <c r="E4" s="68"/>
      <c r="F4" s="68"/>
      <c r="G4" s="68"/>
      <c r="H4" s="68"/>
      <c r="I4" s="68"/>
      <c r="J4" s="68"/>
      <c r="K4" s="68"/>
      <c r="L4" s="68"/>
      <c r="M4" s="68"/>
      <c r="N4" s="68"/>
      <c r="O4" s="68"/>
      <c r="P4" s="68"/>
      <c r="Q4" s="68"/>
      <c r="R4" s="68"/>
      <c r="S4" s="68"/>
      <c r="T4" s="68"/>
      <c r="U4" s="68"/>
    </row>
    <row r="5" spans="2:21" ht="21" customHeight="1" thickBot="1">
      <c r="B5" s="21" t="s">
        <v>186</v>
      </c>
      <c r="C5" s="70"/>
      <c r="D5" s="70"/>
      <c r="E5" s="70"/>
      <c r="F5" s="70"/>
      <c r="G5" s="70"/>
      <c r="H5" s="70"/>
      <c r="I5" s="70"/>
      <c r="J5" s="70"/>
      <c r="K5" s="70"/>
      <c r="L5" s="70"/>
      <c r="M5" s="70"/>
      <c r="N5" s="70"/>
      <c r="O5" s="70"/>
      <c r="P5" s="70"/>
      <c r="Q5" s="70"/>
      <c r="R5" s="70"/>
      <c r="S5" s="70"/>
      <c r="T5" s="70"/>
      <c r="U5" s="70"/>
    </row>
    <row r="6" spans="2:21" s="30" customFormat="1" ht="17.25" customHeight="1" thickTop="1">
      <c r="B6" s="71"/>
      <c r="C6" s="72"/>
      <c r="D6" s="73"/>
      <c r="E6" s="73"/>
      <c r="F6" s="73"/>
      <c r="G6" s="73"/>
      <c r="H6" s="73"/>
      <c r="I6" s="73"/>
      <c r="J6" s="1" t="s">
        <v>2</v>
      </c>
      <c r="K6" s="74"/>
      <c r="L6" s="75"/>
      <c r="M6" s="75"/>
      <c r="N6" s="75"/>
      <c r="O6" s="75"/>
      <c r="P6" s="75"/>
      <c r="Q6" s="75"/>
      <c r="R6" s="75"/>
      <c r="S6" s="75"/>
      <c r="T6" s="75"/>
      <c r="U6" s="76"/>
    </row>
    <row r="7" spans="2:21" s="83" customFormat="1" ht="17.25" customHeight="1">
      <c r="B7" s="77"/>
      <c r="C7" s="78"/>
      <c r="D7" s="78"/>
      <c r="E7" s="2" t="s">
        <v>42</v>
      </c>
      <c r="F7" s="3" t="s">
        <v>3</v>
      </c>
      <c r="G7" s="3" t="s">
        <v>3</v>
      </c>
      <c r="H7" s="77"/>
      <c r="I7" s="77"/>
      <c r="J7" s="79"/>
      <c r="K7" s="77"/>
      <c r="L7" s="77"/>
      <c r="M7" s="77"/>
      <c r="N7" s="77"/>
      <c r="O7" s="3" t="s">
        <v>46</v>
      </c>
      <c r="P7" s="3" t="s">
        <v>47</v>
      </c>
      <c r="Q7" s="3" t="s">
        <v>48</v>
      </c>
      <c r="R7" s="80"/>
      <c r="S7" s="81"/>
      <c r="T7" s="81"/>
      <c r="U7" s="82"/>
    </row>
    <row r="8" spans="2:21" s="86" customFormat="1" ht="17.25" customHeight="1">
      <c r="B8" s="84" t="s">
        <v>49</v>
      </c>
      <c r="C8" s="10" t="s">
        <v>50</v>
      </c>
      <c r="D8" s="10" t="s">
        <v>4</v>
      </c>
      <c r="E8" s="85"/>
      <c r="F8" s="85"/>
      <c r="G8" s="85"/>
      <c r="H8" s="9" t="s">
        <v>88</v>
      </c>
      <c r="I8" s="9" t="s">
        <v>106</v>
      </c>
      <c r="J8" s="10" t="s">
        <v>51</v>
      </c>
      <c r="K8" s="85" t="s">
        <v>52</v>
      </c>
      <c r="L8" s="10" t="s">
        <v>5</v>
      </c>
      <c r="M8" s="9" t="s">
        <v>104</v>
      </c>
      <c r="N8" s="10" t="s">
        <v>53</v>
      </c>
      <c r="O8" s="9" t="s">
        <v>6</v>
      </c>
      <c r="P8" s="10" t="s">
        <v>6</v>
      </c>
      <c r="Q8" s="10" t="s">
        <v>54</v>
      </c>
      <c r="R8" s="15" t="s">
        <v>7</v>
      </c>
      <c r="S8" s="4" t="s">
        <v>8</v>
      </c>
      <c r="T8" s="4" t="s">
        <v>9</v>
      </c>
      <c r="U8" s="42" t="s">
        <v>10</v>
      </c>
    </row>
    <row r="9" spans="2:21" s="93" customFormat="1" ht="17.25" customHeight="1">
      <c r="B9" s="87"/>
      <c r="C9" s="87"/>
      <c r="D9" s="87"/>
      <c r="E9" s="4" t="s">
        <v>37</v>
      </c>
      <c r="F9" s="5" t="s">
        <v>11</v>
      </c>
      <c r="G9" s="5" t="s">
        <v>12</v>
      </c>
      <c r="H9" s="88"/>
      <c r="I9" s="88"/>
      <c r="J9" s="88"/>
      <c r="K9" s="87"/>
      <c r="L9" s="87"/>
      <c r="M9" s="87"/>
      <c r="N9" s="88"/>
      <c r="O9" s="89" t="s">
        <v>55</v>
      </c>
      <c r="P9" s="87"/>
      <c r="Q9" s="88"/>
      <c r="R9" s="90"/>
      <c r="S9" s="91"/>
      <c r="T9" s="91"/>
      <c r="U9" s="92"/>
    </row>
    <row r="10" spans="2:21" s="83" customFormat="1" ht="19.5" customHeight="1" thickBot="1">
      <c r="B10" s="94"/>
      <c r="C10" s="94"/>
      <c r="D10" s="94"/>
      <c r="E10" s="94"/>
      <c r="F10" s="94"/>
      <c r="G10" s="94"/>
      <c r="H10" s="22" t="s">
        <v>13</v>
      </c>
      <c r="I10" s="94" t="s">
        <v>107</v>
      </c>
      <c r="J10" s="22" t="s">
        <v>13</v>
      </c>
      <c r="K10" s="94"/>
      <c r="L10" s="95" t="s">
        <v>94</v>
      </c>
      <c r="M10" s="95" t="s">
        <v>14</v>
      </c>
      <c r="N10" s="95" t="s">
        <v>14</v>
      </c>
      <c r="O10" s="95" t="s">
        <v>14</v>
      </c>
      <c r="P10" s="95" t="s">
        <v>14</v>
      </c>
      <c r="Q10" s="95" t="s">
        <v>14</v>
      </c>
      <c r="R10" s="96" t="s">
        <v>56</v>
      </c>
      <c r="S10" s="97"/>
      <c r="T10" s="97"/>
      <c r="U10" s="97"/>
    </row>
    <row r="11" spans="2:21" s="30" customFormat="1" ht="40.5" customHeight="1" thickTop="1">
      <c r="B11" s="38" t="s">
        <v>89</v>
      </c>
      <c r="C11" s="32" t="s">
        <v>171</v>
      </c>
      <c r="D11" s="33">
        <v>20</v>
      </c>
      <c r="E11" s="192" t="s">
        <v>121</v>
      </c>
      <c r="F11" s="43">
        <v>40863</v>
      </c>
      <c r="G11" s="44">
        <v>0.5006944444444444</v>
      </c>
      <c r="H11" s="43" t="s">
        <v>87</v>
      </c>
      <c r="I11" s="54" t="s">
        <v>105</v>
      </c>
      <c r="J11" s="48">
        <v>22.2</v>
      </c>
      <c r="K11" s="217">
        <v>6.77</v>
      </c>
      <c r="L11" s="217">
        <v>5.71</v>
      </c>
      <c r="M11" s="166" t="s">
        <v>87</v>
      </c>
      <c r="N11" s="189">
        <v>0.0348912</v>
      </c>
      <c r="O11" s="217">
        <v>0.36</v>
      </c>
      <c r="P11" s="49">
        <v>2.3807999999999843</v>
      </c>
      <c r="Q11" s="54">
        <v>4.00000000000178</v>
      </c>
      <c r="R11" s="216" t="s">
        <v>93</v>
      </c>
      <c r="S11" s="216" t="s">
        <v>93</v>
      </c>
      <c r="T11" s="216" t="s">
        <v>93</v>
      </c>
      <c r="U11" s="100" t="s">
        <v>36</v>
      </c>
    </row>
    <row r="12" spans="2:21" s="30" customFormat="1" ht="40.5" customHeight="1">
      <c r="B12" s="31" t="s">
        <v>89</v>
      </c>
      <c r="C12" s="32" t="s">
        <v>172</v>
      </c>
      <c r="D12" s="33">
        <v>1</v>
      </c>
      <c r="E12" s="192" t="s">
        <v>122</v>
      </c>
      <c r="F12" s="43">
        <v>40863</v>
      </c>
      <c r="G12" s="44">
        <v>0.53125</v>
      </c>
      <c r="H12" s="43" t="s">
        <v>87</v>
      </c>
      <c r="I12" s="54" t="s">
        <v>105</v>
      </c>
      <c r="J12" s="48">
        <v>22.7</v>
      </c>
      <c r="K12" s="217">
        <v>7.11</v>
      </c>
      <c r="L12" s="217">
        <v>5.51</v>
      </c>
      <c r="M12" s="166" t="s">
        <v>87</v>
      </c>
      <c r="N12" s="189">
        <v>0.030074099999999996</v>
      </c>
      <c r="O12" s="217">
        <v>0.29999999999999893</v>
      </c>
      <c r="P12" s="49">
        <v>1.5872000000000015</v>
      </c>
      <c r="Q12" s="54">
        <v>4.999999999999449</v>
      </c>
      <c r="R12" s="216" t="s">
        <v>93</v>
      </c>
      <c r="S12" s="216" t="s">
        <v>93</v>
      </c>
      <c r="T12" s="216" t="s">
        <v>93</v>
      </c>
      <c r="U12" s="100" t="s">
        <v>36</v>
      </c>
    </row>
    <row r="13" spans="2:21" s="30" customFormat="1" ht="40.5" customHeight="1">
      <c r="B13" s="31" t="s">
        <v>89</v>
      </c>
      <c r="C13" s="32" t="s">
        <v>173</v>
      </c>
      <c r="D13" s="33">
        <v>21</v>
      </c>
      <c r="E13" s="192" t="s">
        <v>123</v>
      </c>
      <c r="F13" s="43">
        <v>40863</v>
      </c>
      <c r="G13" s="44">
        <v>0.5645833333333333</v>
      </c>
      <c r="H13" s="43" t="s">
        <v>87</v>
      </c>
      <c r="I13" s="54" t="s">
        <v>105</v>
      </c>
      <c r="J13" s="48">
        <v>23.6</v>
      </c>
      <c r="K13" s="217">
        <v>7.4</v>
      </c>
      <c r="L13" s="217">
        <v>6.1</v>
      </c>
      <c r="M13" s="43" t="s">
        <v>87</v>
      </c>
      <c r="N13" s="189">
        <v>0.025256999999999998</v>
      </c>
      <c r="O13" s="217">
        <v>0.2500000000000009</v>
      </c>
      <c r="P13" s="49">
        <v>0.793599999999983</v>
      </c>
      <c r="Q13" s="54">
        <v>9.00000000000123</v>
      </c>
      <c r="R13" s="216" t="s">
        <v>93</v>
      </c>
      <c r="S13" s="216" t="s">
        <v>93</v>
      </c>
      <c r="T13" s="216" t="s">
        <v>93</v>
      </c>
      <c r="U13" s="100" t="s">
        <v>36</v>
      </c>
    </row>
    <row r="14" spans="2:21" s="30" customFormat="1" ht="40.5" customHeight="1">
      <c r="B14" s="31" t="s">
        <v>175</v>
      </c>
      <c r="C14" s="32" t="s">
        <v>111</v>
      </c>
      <c r="D14" s="33">
        <v>16</v>
      </c>
      <c r="E14" s="192" t="s">
        <v>120</v>
      </c>
      <c r="F14" s="43">
        <v>40863</v>
      </c>
      <c r="G14" s="44">
        <v>0.6173611111111111</v>
      </c>
      <c r="H14" s="166" t="s">
        <v>87</v>
      </c>
      <c r="I14" s="166" t="s">
        <v>87</v>
      </c>
      <c r="J14" s="48">
        <v>24.8</v>
      </c>
      <c r="K14" s="217">
        <v>6.95</v>
      </c>
      <c r="L14" s="217">
        <v>5.49</v>
      </c>
      <c r="M14" s="43" t="s">
        <v>87</v>
      </c>
      <c r="N14" s="189">
        <v>0.37529959999999996</v>
      </c>
      <c r="O14" s="217">
        <v>4.64</v>
      </c>
      <c r="P14" s="49">
        <v>16.665599999999998</v>
      </c>
      <c r="Q14" s="54">
        <v>33.0000000000008</v>
      </c>
      <c r="R14" s="216" t="s">
        <v>93</v>
      </c>
      <c r="S14" s="216" t="s">
        <v>93</v>
      </c>
      <c r="T14" s="216" t="s">
        <v>93</v>
      </c>
      <c r="U14" s="100" t="s">
        <v>36</v>
      </c>
    </row>
    <row r="15" spans="2:21" s="30" customFormat="1" ht="40.5" customHeight="1">
      <c r="B15" s="31" t="s">
        <v>175</v>
      </c>
      <c r="C15" s="32" t="s">
        <v>110</v>
      </c>
      <c r="D15" s="33">
        <v>17</v>
      </c>
      <c r="E15" s="192" t="s">
        <v>120</v>
      </c>
      <c r="F15" s="43">
        <v>40863</v>
      </c>
      <c r="G15" s="44">
        <v>0.6319444444444444</v>
      </c>
      <c r="H15" s="166" t="s">
        <v>87</v>
      </c>
      <c r="I15" s="166" t="s">
        <v>87</v>
      </c>
      <c r="J15" s="48">
        <v>25.4</v>
      </c>
      <c r="K15" s="217">
        <v>7.05</v>
      </c>
      <c r="L15" s="217">
        <v>4.61</v>
      </c>
      <c r="M15" s="43" t="s">
        <v>87</v>
      </c>
      <c r="N15" s="189">
        <v>0.4218649</v>
      </c>
      <c r="O15" s="217">
        <v>4.14</v>
      </c>
      <c r="P15" s="49">
        <v>14.28479999999998</v>
      </c>
      <c r="Q15" s="54">
        <v>26.999999999999247</v>
      </c>
      <c r="R15" s="216" t="s">
        <v>93</v>
      </c>
      <c r="S15" s="216" t="s">
        <v>93</v>
      </c>
      <c r="T15" s="216" t="s">
        <v>93</v>
      </c>
      <c r="U15" s="100" t="s">
        <v>36</v>
      </c>
    </row>
    <row r="16" spans="2:21" s="30" customFormat="1" ht="40.5" customHeight="1">
      <c r="B16" s="176" t="s">
        <v>87</v>
      </c>
      <c r="C16" s="179" t="s">
        <v>87</v>
      </c>
      <c r="D16" s="182" t="s">
        <v>87</v>
      </c>
      <c r="E16" s="182" t="s">
        <v>87</v>
      </c>
      <c r="F16" s="166" t="s">
        <v>87</v>
      </c>
      <c r="G16" s="166" t="s">
        <v>87</v>
      </c>
      <c r="H16" s="166" t="s">
        <v>87</v>
      </c>
      <c r="I16" s="166" t="s">
        <v>87</v>
      </c>
      <c r="J16" s="99" t="s">
        <v>87</v>
      </c>
      <c r="K16" s="166" t="s">
        <v>87</v>
      </c>
      <c r="L16" s="166" t="s">
        <v>87</v>
      </c>
      <c r="M16" s="43" t="s">
        <v>87</v>
      </c>
      <c r="N16" s="52" t="s">
        <v>87</v>
      </c>
      <c r="O16" s="166" t="s">
        <v>87</v>
      </c>
      <c r="P16" s="52" t="s">
        <v>87</v>
      </c>
      <c r="Q16" s="166" t="s">
        <v>87</v>
      </c>
      <c r="R16" s="99" t="s">
        <v>36</v>
      </c>
      <c r="S16" s="99" t="s">
        <v>36</v>
      </c>
      <c r="T16" s="99" t="s">
        <v>36</v>
      </c>
      <c r="U16" s="100" t="s">
        <v>36</v>
      </c>
    </row>
    <row r="17" spans="2:21" s="30" customFormat="1" ht="40.5" customHeight="1">
      <c r="B17" s="176" t="s">
        <v>87</v>
      </c>
      <c r="C17" s="179" t="s">
        <v>87</v>
      </c>
      <c r="D17" s="182" t="s">
        <v>87</v>
      </c>
      <c r="E17" s="182" t="s">
        <v>87</v>
      </c>
      <c r="F17" s="166" t="s">
        <v>87</v>
      </c>
      <c r="G17" s="166" t="s">
        <v>87</v>
      </c>
      <c r="H17" s="166" t="s">
        <v>87</v>
      </c>
      <c r="I17" s="166" t="s">
        <v>87</v>
      </c>
      <c r="J17" s="99" t="s">
        <v>87</v>
      </c>
      <c r="K17" s="166" t="s">
        <v>87</v>
      </c>
      <c r="L17" s="166" t="s">
        <v>87</v>
      </c>
      <c r="M17" s="166" t="s">
        <v>87</v>
      </c>
      <c r="N17" s="52" t="s">
        <v>87</v>
      </c>
      <c r="O17" s="166" t="s">
        <v>87</v>
      </c>
      <c r="P17" s="52" t="s">
        <v>87</v>
      </c>
      <c r="Q17" s="166" t="s">
        <v>87</v>
      </c>
      <c r="R17" s="99" t="s">
        <v>36</v>
      </c>
      <c r="S17" s="99" t="s">
        <v>36</v>
      </c>
      <c r="T17" s="99" t="s">
        <v>36</v>
      </c>
      <c r="U17" s="100" t="s">
        <v>36</v>
      </c>
    </row>
    <row r="18" spans="2:21" s="30" customFormat="1" ht="40.5" customHeight="1">
      <c r="B18" s="177" t="s">
        <v>87</v>
      </c>
      <c r="C18" s="180" t="s">
        <v>87</v>
      </c>
      <c r="D18" s="183" t="s">
        <v>87</v>
      </c>
      <c r="E18" s="183" t="s">
        <v>87</v>
      </c>
      <c r="F18" s="43" t="s">
        <v>87</v>
      </c>
      <c r="G18" s="43" t="s">
        <v>87</v>
      </c>
      <c r="H18" s="43" t="s">
        <v>87</v>
      </c>
      <c r="I18" s="43" t="s">
        <v>87</v>
      </c>
      <c r="J18" s="43" t="s">
        <v>87</v>
      </c>
      <c r="K18" s="43" t="s">
        <v>87</v>
      </c>
      <c r="L18" s="43" t="s">
        <v>87</v>
      </c>
      <c r="M18" s="43" t="s">
        <v>87</v>
      </c>
      <c r="N18" s="43" t="s">
        <v>87</v>
      </c>
      <c r="O18" s="43" t="s">
        <v>87</v>
      </c>
      <c r="P18" s="43" t="s">
        <v>87</v>
      </c>
      <c r="Q18" s="43" t="s">
        <v>87</v>
      </c>
      <c r="R18" s="43" t="s">
        <v>36</v>
      </c>
      <c r="S18" s="43" t="s">
        <v>36</v>
      </c>
      <c r="T18" s="43" t="s">
        <v>36</v>
      </c>
      <c r="U18" s="100" t="s">
        <v>36</v>
      </c>
    </row>
    <row r="19" spans="2:21" s="30" customFormat="1" ht="40.5" customHeight="1">
      <c r="B19" s="177" t="s">
        <v>87</v>
      </c>
      <c r="C19" s="180" t="s">
        <v>87</v>
      </c>
      <c r="D19" s="183" t="s">
        <v>87</v>
      </c>
      <c r="E19" s="183" t="s">
        <v>87</v>
      </c>
      <c r="F19" s="43" t="s">
        <v>87</v>
      </c>
      <c r="G19" s="43" t="s">
        <v>87</v>
      </c>
      <c r="H19" s="43" t="s">
        <v>87</v>
      </c>
      <c r="I19" s="43" t="s">
        <v>87</v>
      </c>
      <c r="J19" s="43" t="s">
        <v>87</v>
      </c>
      <c r="K19" s="43" t="s">
        <v>87</v>
      </c>
      <c r="L19" s="43" t="s">
        <v>87</v>
      </c>
      <c r="M19" s="43" t="s">
        <v>87</v>
      </c>
      <c r="N19" s="43" t="s">
        <v>87</v>
      </c>
      <c r="O19" s="43" t="s">
        <v>87</v>
      </c>
      <c r="P19" s="43" t="s">
        <v>87</v>
      </c>
      <c r="Q19" s="43" t="s">
        <v>87</v>
      </c>
      <c r="R19" s="43" t="s">
        <v>36</v>
      </c>
      <c r="S19" s="43" t="s">
        <v>36</v>
      </c>
      <c r="T19" s="43" t="s">
        <v>36</v>
      </c>
      <c r="U19" s="100" t="s">
        <v>36</v>
      </c>
    </row>
    <row r="20" spans="2:21" s="30" customFormat="1" ht="40.5" customHeight="1">
      <c r="B20" s="177" t="s">
        <v>87</v>
      </c>
      <c r="C20" s="180" t="s">
        <v>87</v>
      </c>
      <c r="D20" s="183" t="s">
        <v>87</v>
      </c>
      <c r="E20" s="183" t="s">
        <v>87</v>
      </c>
      <c r="F20" s="43" t="s">
        <v>87</v>
      </c>
      <c r="G20" s="43" t="s">
        <v>87</v>
      </c>
      <c r="H20" s="43" t="s">
        <v>87</v>
      </c>
      <c r="I20" s="43" t="s">
        <v>87</v>
      </c>
      <c r="J20" s="43" t="s">
        <v>87</v>
      </c>
      <c r="K20" s="43" t="s">
        <v>87</v>
      </c>
      <c r="L20" s="43" t="s">
        <v>87</v>
      </c>
      <c r="M20" s="43" t="s">
        <v>87</v>
      </c>
      <c r="N20" s="43" t="s">
        <v>87</v>
      </c>
      <c r="O20" s="43" t="s">
        <v>87</v>
      </c>
      <c r="P20" s="43" t="s">
        <v>87</v>
      </c>
      <c r="Q20" s="43" t="s">
        <v>87</v>
      </c>
      <c r="R20" s="43" t="s">
        <v>36</v>
      </c>
      <c r="S20" s="43" t="s">
        <v>36</v>
      </c>
      <c r="T20" s="43" t="s">
        <v>36</v>
      </c>
      <c r="U20" s="100" t="s">
        <v>36</v>
      </c>
    </row>
    <row r="21" spans="2:21" s="30" customFormat="1" ht="40.5" customHeight="1">
      <c r="B21" s="177" t="s">
        <v>87</v>
      </c>
      <c r="C21" s="180" t="s">
        <v>87</v>
      </c>
      <c r="D21" s="183" t="s">
        <v>87</v>
      </c>
      <c r="E21" s="183" t="s">
        <v>87</v>
      </c>
      <c r="F21" s="43" t="s">
        <v>87</v>
      </c>
      <c r="G21" s="43" t="s">
        <v>87</v>
      </c>
      <c r="H21" s="43" t="s">
        <v>87</v>
      </c>
      <c r="I21" s="43" t="s">
        <v>87</v>
      </c>
      <c r="J21" s="43" t="s">
        <v>87</v>
      </c>
      <c r="K21" s="43" t="s">
        <v>87</v>
      </c>
      <c r="L21" s="43" t="s">
        <v>87</v>
      </c>
      <c r="M21" s="43" t="s">
        <v>87</v>
      </c>
      <c r="N21" s="43" t="s">
        <v>87</v>
      </c>
      <c r="O21" s="43" t="s">
        <v>87</v>
      </c>
      <c r="P21" s="43" t="s">
        <v>87</v>
      </c>
      <c r="Q21" s="43" t="s">
        <v>87</v>
      </c>
      <c r="R21" s="43" t="s">
        <v>36</v>
      </c>
      <c r="S21" s="43" t="s">
        <v>36</v>
      </c>
      <c r="T21" s="43" t="s">
        <v>36</v>
      </c>
      <c r="U21" s="100" t="s">
        <v>36</v>
      </c>
    </row>
    <row r="22" spans="2:21" s="30" customFormat="1" ht="40.5" customHeight="1" thickBot="1">
      <c r="B22" s="178" t="s">
        <v>87</v>
      </c>
      <c r="C22" s="181" t="s">
        <v>87</v>
      </c>
      <c r="D22" s="184" t="s">
        <v>87</v>
      </c>
      <c r="E22" s="184" t="s">
        <v>87</v>
      </c>
      <c r="F22" s="103" t="s">
        <v>87</v>
      </c>
      <c r="G22" s="193" t="s">
        <v>87</v>
      </c>
      <c r="H22" s="103" t="s">
        <v>87</v>
      </c>
      <c r="I22" s="103" t="s">
        <v>87</v>
      </c>
      <c r="J22" s="103" t="s">
        <v>87</v>
      </c>
      <c r="K22" s="103" t="s">
        <v>87</v>
      </c>
      <c r="L22" s="103" t="s">
        <v>87</v>
      </c>
      <c r="M22" s="103" t="s">
        <v>87</v>
      </c>
      <c r="N22" s="103" t="s">
        <v>87</v>
      </c>
      <c r="O22" s="103" t="s">
        <v>87</v>
      </c>
      <c r="P22" s="103" t="s">
        <v>87</v>
      </c>
      <c r="Q22" s="103" t="s">
        <v>87</v>
      </c>
      <c r="R22" s="103" t="s">
        <v>36</v>
      </c>
      <c r="S22" s="103" t="s">
        <v>36</v>
      </c>
      <c r="T22" s="103" t="s">
        <v>36</v>
      </c>
      <c r="U22" s="104" t="s">
        <v>36</v>
      </c>
    </row>
    <row r="23" spans="3:21" s="30" customFormat="1" ht="20.25" thickTop="1">
      <c r="C23" s="163"/>
      <c r="D23" s="86"/>
      <c r="E23" s="86"/>
      <c r="F23" s="164"/>
      <c r="G23" s="165"/>
      <c r="H23" s="86"/>
      <c r="I23" s="86"/>
      <c r="J23" s="86"/>
      <c r="K23" s="86"/>
      <c r="L23" s="86"/>
      <c r="N23" s="86"/>
      <c r="O23" s="86"/>
      <c r="P23" s="86"/>
      <c r="Q23" s="86"/>
      <c r="R23" s="86"/>
      <c r="S23" s="86"/>
      <c r="T23" s="86"/>
      <c r="U23" s="86"/>
    </row>
    <row r="24" s="30" customFormat="1" ht="18.75"/>
    <row r="25" s="30" customFormat="1" ht="18.75"/>
    <row r="26" s="30" customFormat="1" ht="18.75"/>
    <row r="27" s="30" customFormat="1" ht="18.75"/>
    <row r="28" s="30" customFormat="1" ht="18.75"/>
    <row r="29" s="30" customFormat="1" ht="18.75"/>
    <row r="30" s="30" customFormat="1" ht="18.75"/>
    <row r="31" s="30" customFormat="1" ht="18.75"/>
  </sheetData>
  <mergeCells count="1">
    <mergeCell ref="T2:U2"/>
  </mergeCells>
  <printOptions horizontalCentered="1"/>
  <pageMargins left="0.5905511811023623" right="0.4724409448818898" top="0.5118110236220472" bottom="0.3937007874015748" header="0.31496062992125984" footer="0.1968503937007874"/>
  <pageSetup horizontalDpi="600" verticalDpi="600" orientation="landscape" paperSize="9" scale="70" r:id="rId1"/>
</worksheet>
</file>

<file path=xl/worksheets/sheet2.xml><?xml version="1.0" encoding="utf-8"?>
<worksheet xmlns="http://schemas.openxmlformats.org/spreadsheetml/2006/main" xmlns:r="http://schemas.openxmlformats.org/officeDocument/2006/relationships">
  <dimension ref="A2:AC213"/>
  <sheetViews>
    <sheetView showGridLines="0" zoomScale="75" zoomScaleNormal="75" workbookViewId="0" topLeftCell="A7">
      <selection activeCell="B5" sqref="B5"/>
    </sheetView>
  </sheetViews>
  <sheetFormatPr defaultColWidth="9.00390625" defaultRowHeight="16.5"/>
  <cols>
    <col min="1" max="1" width="4.25390625" style="69" customWidth="1"/>
    <col min="2" max="2" width="12.375" style="69" customWidth="1"/>
    <col min="3" max="3" width="15.75390625" style="69" customWidth="1"/>
    <col min="4" max="4" width="13.50390625" style="69" customWidth="1"/>
    <col min="5" max="5" width="6.75390625" style="69" customWidth="1"/>
    <col min="6" max="6" width="6.625" style="69" customWidth="1"/>
    <col min="7" max="7" width="7.625" style="69" bestFit="1" customWidth="1"/>
    <col min="8" max="8" width="9.625" style="69" customWidth="1"/>
    <col min="9" max="9" width="8.75390625" style="69" customWidth="1"/>
    <col min="10" max="12" width="10.625" style="69" customWidth="1"/>
    <col min="13" max="15" width="8.50390625" style="69" customWidth="1"/>
    <col min="16" max="16" width="7.00390625" style="69" customWidth="1"/>
    <col min="17" max="17" width="12.00390625" style="69" customWidth="1"/>
    <col min="18" max="18" width="14.00390625" style="69" customWidth="1"/>
    <col min="19" max="20" width="11.75390625" style="69" customWidth="1"/>
    <col min="21" max="16384" width="4.25390625" style="69" customWidth="1"/>
  </cols>
  <sheetData>
    <row r="1" ht="16.5" thickBot="1"/>
    <row r="2" spans="2:20" s="30" customFormat="1" ht="22.5" customHeight="1" thickBot="1" thickTop="1">
      <c r="B2" s="17" t="s">
        <v>43</v>
      </c>
      <c r="C2" s="61"/>
      <c r="D2" s="61"/>
      <c r="E2" s="61"/>
      <c r="M2" s="62"/>
      <c r="N2" s="62"/>
      <c r="O2" s="62"/>
      <c r="P2" s="62"/>
      <c r="Q2" s="56"/>
      <c r="R2" s="20" t="s">
        <v>0</v>
      </c>
      <c r="S2" s="222" t="s">
        <v>194</v>
      </c>
      <c r="T2" s="223"/>
    </row>
    <row r="3" spans="2:20" s="30" customFormat="1" ht="22.5" customHeight="1" thickBot="1" thickTop="1">
      <c r="B3" s="17" t="s">
        <v>44</v>
      </c>
      <c r="C3" s="18" t="s">
        <v>1</v>
      </c>
      <c r="D3" s="63"/>
      <c r="E3" s="63"/>
      <c r="F3" s="64"/>
      <c r="G3" s="64"/>
      <c r="H3" s="64"/>
      <c r="I3" s="64"/>
      <c r="J3" s="64"/>
      <c r="K3" s="64"/>
      <c r="L3" s="64"/>
      <c r="M3" s="65"/>
      <c r="N3" s="65"/>
      <c r="O3" s="65"/>
      <c r="P3" s="65"/>
      <c r="Q3" s="105"/>
      <c r="R3" s="20" t="s">
        <v>45</v>
      </c>
      <c r="S3" s="66" t="s">
        <v>33</v>
      </c>
      <c r="T3" s="66"/>
    </row>
    <row r="4" spans="2:20" ht="46.5" customHeight="1" thickTop="1">
      <c r="B4" s="67" t="s">
        <v>196</v>
      </c>
      <c r="C4" s="68"/>
      <c r="D4" s="68"/>
      <c r="E4" s="68"/>
      <c r="F4" s="68"/>
      <c r="G4" s="68"/>
      <c r="H4" s="68"/>
      <c r="I4" s="68"/>
      <c r="J4" s="68"/>
      <c r="K4" s="68"/>
      <c r="L4" s="68"/>
      <c r="M4" s="68"/>
      <c r="N4" s="68"/>
      <c r="O4" s="68"/>
      <c r="P4" s="68"/>
      <c r="Q4" s="68"/>
      <c r="R4" s="68"/>
      <c r="S4" s="68"/>
      <c r="T4" s="68"/>
    </row>
    <row r="5" spans="2:20" ht="28.5" customHeight="1" thickBot="1">
      <c r="B5" s="23" t="s">
        <v>184</v>
      </c>
      <c r="C5" s="70"/>
      <c r="D5" s="70"/>
      <c r="E5" s="70"/>
      <c r="F5" s="70"/>
      <c r="G5" s="70"/>
      <c r="H5" s="70"/>
      <c r="I5" s="70"/>
      <c r="J5" s="70"/>
      <c r="K5" s="70"/>
      <c r="L5" s="70"/>
      <c r="M5" s="70"/>
      <c r="N5" s="70"/>
      <c r="O5" s="70"/>
      <c r="P5" s="70"/>
      <c r="Q5" s="70"/>
      <c r="R5" s="70"/>
      <c r="S5" s="70"/>
      <c r="T5" s="70"/>
    </row>
    <row r="6" spans="2:19" s="30" customFormat="1" ht="21" customHeight="1" thickTop="1">
      <c r="B6" s="71"/>
      <c r="C6" s="72"/>
      <c r="D6" s="73"/>
      <c r="E6" s="73"/>
      <c r="F6" s="73"/>
      <c r="G6" s="73"/>
      <c r="H6" s="1" t="s">
        <v>2</v>
      </c>
      <c r="I6" s="75"/>
      <c r="J6" s="75"/>
      <c r="K6" s="75"/>
      <c r="L6" s="75"/>
      <c r="M6" s="75"/>
      <c r="N6" s="75"/>
      <c r="O6" s="75"/>
      <c r="P6" s="75"/>
      <c r="Q6" s="75"/>
      <c r="R6" s="75"/>
      <c r="S6" s="106"/>
    </row>
    <row r="7" spans="2:19" s="83" customFormat="1" ht="21" customHeight="1">
      <c r="B7" s="77"/>
      <c r="C7" s="78"/>
      <c r="D7" s="78"/>
      <c r="E7" s="2" t="s">
        <v>42</v>
      </c>
      <c r="F7" s="3" t="s">
        <v>3</v>
      </c>
      <c r="G7" s="3" t="s">
        <v>3</v>
      </c>
      <c r="H7" s="80"/>
      <c r="I7" s="77"/>
      <c r="J7" s="2" t="s">
        <v>15</v>
      </c>
      <c r="K7" s="3" t="s">
        <v>57</v>
      </c>
      <c r="L7" s="3" t="s">
        <v>16</v>
      </c>
      <c r="M7" s="77"/>
      <c r="N7" s="77"/>
      <c r="O7" s="77"/>
      <c r="P7" s="77"/>
      <c r="Q7" s="5" t="s">
        <v>58</v>
      </c>
      <c r="R7" s="77"/>
      <c r="S7" s="77"/>
    </row>
    <row r="8" spans="2:20" s="93" customFormat="1" ht="21" customHeight="1">
      <c r="B8" s="88" t="s">
        <v>49</v>
      </c>
      <c r="C8" s="3" t="s">
        <v>50</v>
      </c>
      <c r="D8" s="4" t="s">
        <v>4</v>
      </c>
      <c r="E8" s="88"/>
      <c r="F8" s="87"/>
      <c r="G8" s="87"/>
      <c r="H8" s="90"/>
      <c r="I8" s="88"/>
      <c r="J8" s="87"/>
      <c r="K8" s="4" t="s">
        <v>17</v>
      </c>
      <c r="L8" s="3" t="s">
        <v>59</v>
      </c>
      <c r="M8" s="5" t="s">
        <v>60</v>
      </c>
      <c r="N8" s="5" t="s">
        <v>61</v>
      </c>
      <c r="O8" s="9" t="s">
        <v>178</v>
      </c>
      <c r="P8" s="5" t="s">
        <v>62</v>
      </c>
      <c r="Q8" s="85" t="s">
        <v>179</v>
      </c>
      <c r="R8" s="4" t="s">
        <v>180</v>
      </c>
      <c r="S8" s="10" t="s">
        <v>181</v>
      </c>
      <c r="T8" s="8" t="s">
        <v>63</v>
      </c>
    </row>
    <row r="9" spans="2:19" s="93" customFormat="1" ht="21" customHeight="1">
      <c r="B9" s="87"/>
      <c r="C9" s="87"/>
      <c r="D9" s="87"/>
      <c r="E9" s="4" t="s">
        <v>37</v>
      </c>
      <c r="F9" s="5" t="s">
        <v>11</v>
      </c>
      <c r="G9" s="4" t="s">
        <v>12</v>
      </c>
      <c r="H9" s="73" t="s">
        <v>64</v>
      </c>
      <c r="I9" s="107"/>
      <c r="J9" s="87" t="s">
        <v>34</v>
      </c>
      <c r="K9" s="88"/>
      <c r="L9" s="3" t="s">
        <v>18</v>
      </c>
      <c r="M9" s="88"/>
      <c r="N9" s="88"/>
      <c r="O9" s="88"/>
      <c r="P9" s="88"/>
      <c r="Q9" s="9" t="s">
        <v>19</v>
      </c>
      <c r="R9" s="88"/>
      <c r="S9" s="87"/>
    </row>
    <row r="10" spans="2:20" s="86" customFormat="1" ht="25.5" customHeight="1" thickBot="1">
      <c r="B10" s="108"/>
      <c r="C10" s="108"/>
      <c r="D10" s="108"/>
      <c r="E10" s="108"/>
      <c r="F10" s="108"/>
      <c r="G10" s="108"/>
      <c r="H10" s="24" t="s">
        <v>65</v>
      </c>
      <c r="I10" s="109"/>
      <c r="J10" s="110" t="s">
        <v>66</v>
      </c>
      <c r="K10" s="25" t="s">
        <v>67</v>
      </c>
      <c r="L10" s="110" t="s">
        <v>14</v>
      </c>
      <c r="M10" s="110" t="s">
        <v>14</v>
      </c>
      <c r="N10" s="110" t="s">
        <v>182</v>
      </c>
      <c r="O10" s="95" t="s">
        <v>182</v>
      </c>
      <c r="P10" s="108" t="s">
        <v>20</v>
      </c>
      <c r="Q10" s="26" t="s">
        <v>21</v>
      </c>
      <c r="R10" s="108" t="s">
        <v>182</v>
      </c>
      <c r="S10" s="95" t="s">
        <v>14</v>
      </c>
      <c r="T10" s="111"/>
    </row>
    <row r="11" spans="2:20" s="30" customFormat="1" ht="40.5" customHeight="1" thickTop="1">
      <c r="B11" s="38" t="s">
        <v>89</v>
      </c>
      <c r="C11" s="32" t="s">
        <v>90</v>
      </c>
      <c r="D11" s="33">
        <v>20</v>
      </c>
      <c r="E11" s="33" t="str">
        <f>'縣市'!E11</f>
        <v>甲</v>
      </c>
      <c r="F11" s="43">
        <v>40863</v>
      </c>
      <c r="G11" s="44">
        <v>0.5006944444444444</v>
      </c>
      <c r="H11" s="190" t="s">
        <v>93</v>
      </c>
      <c r="I11" s="190" t="s">
        <v>93</v>
      </c>
      <c r="J11" s="218">
        <v>148.7</v>
      </c>
      <c r="K11" s="45">
        <v>5000</v>
      </c>
      <c r="L11" s="191" t="s">
        <v>183</v>
      </c>
      <c r="M11" s="52">
        <v>0.14565864999999997</v>
      </c>
      <c r="N11" s="99">
        <v>1.335584226554</v>
      </c>
      <c r="O11" s="166">
        <v>1.599999999996271</v>
      </c>
      <c r="P11" s="99">
        <v>0.32</v>
      </c>
      <c r="Q11" s="216" t="s">
        <v>93</v>
      </c>
      <c r="R11" s="99">
        <v>13.03074890931883</v>
      </c>
      <c r="S11" s="190">
        <v>0.0046884</v>
      </c>
      <c r="T11" s="112"/>
    </row>
    <row r="12" spans="2:20" s="30" customFormat="1" ht="40.5" customHeight="1">
      <c r="B12" s="31" t="s">
        <v>89</v>
      </c>
      <c r="C12" s="32" t="s">
        <v>91</v>
      </c>
      <c r="D12" s="33">
        <v>1</v>
      </c>
      <c r="E12" s="33" t="str">
        <f>'縣市'!E12</f>
        <v>甲</v>
      </c>
      <c r="F12" s="43">
        <v>40863</v>
      </c>
      <c r="G12" s="44">
        <v>0.53125</v>
      </c>
      <c r="H12" s="190" t="s">
        <v>93</v>
      </c>
      <c r="I12" s="190" t="s">
        <v>93</v>
      </c>
      <c r="J12" s="218">
        <v>156.3</v>
      </c>
      <c r="K12" s="45">
        <v>5000</v>
      </c>
      <c r="L12" s="191" t="s">
        <v>183</v>
      </c>
      <c r="M12" s="52">
        <v>0.20127599999999998</v>
      </c>
      <c r="N12" s="99">
        <v>3.3704350828650003</v>
      </c>
      <c r="O12" s="166">
        <v>1.5000000000071623</v>
      </c>
      <c r="P12" s="99">
        <v>0.33</v>
      </c>
      <c r="Q12" s="216" t="s">
        <v>93</v>
      </c>
      <c r="R12" s="99">
        <v>14.93412555222821</v>
      </c>
      <c r="S12" s="190">
        <v>0.0015888</v>
      </c>
      <c r="T12" s="112"/>
    </row>
    <row r="13" spans="2:20" s="30" customFormat="1" ht="40.5" customHeight="1">
      <c r="B13" s="31" t="s">
        <v>89</v>
      </c>
      <c r="C13" s="32" t="s">
        <v>92</v>
      </c>
      <c r="D13" s="33">
        <v>21</v>
      </c>
      <c r="E13" s="33" t="str">
        <f>'縣市'!E13</f>
        <v>甲</v>
      </c>
      <c r="F13" s="43">
        <v>40863</v>
      </c>
      <c r="G13" s="44">
        <v>0.5645833333333333</v>
      </c>
      <c r="H13" s="190" t="s">
        <v>93</v>
      </c>
      <c r="I13" s="190" t="s">
        <v>93</v>
      </c>
      <c r="J13" s="218">
        <v>233.2</v>
      </c>
      <c r="K13" s="45">
        <v>4000</v>
      </c>
      <c r="L13" s="191" t="s">
        <v>183</v>
      </c>
      <c r="M13" s="52">
        <v>0.42056443</v>
      </c>
      <c r="N13" s="99">
        <v>1.5102592523320002</v>
      </c>
      <c r="O13" s="166">
        <v>2.3999999999944066</v>
      </c>
      <c r="P13" s="99">
        <v>1.11</v>
      </c>
      <c r="Q13" s="216" t="s">
        <v>93</v>
      </c>
      <c r="R13" s="99">
        <v>10.64632929287336</v>
      </c>
      <c r="S13" s="190">
        <v>0.0046884</v>
      </c>
      <c r="T13" s="112"/>
    </row>
    <row r="14" spans="2:21" s="30" customFormat="1" ht="40.5" customHeight="1">
      <c r="B14" s="31" t="s">
        <v>175</v>
      </c>
      <c r="C14" s="32" t="s">
        <v>111</v>
      </c>
      <c r="D14" s="33">
        <v>16</v>
      </c>
      <c r="E14" s="192" t="s">
        <v>120</v>
      </c>
      <c r="F14" s="43">
        <v>40863</v>
      </c>
      <c r="G14" s="44">
        <v>0.6173611111111111</v>
      </c>
      <c r="H14" s="190" t="s">
        <v>93</v>
      </c>
      <c r="I14" s="190" t="s">
        <v>93</v>
      </c>
      <c r="J14" s="218">
        <v>376.3</v>
      </c>
      <c r="K14" s="45">
        <v>6000</v>
      </c>
      <c r="L14" s="99">
        <v>0.17</v>
      </c>
      <c r="M14" s="52">
        <v>0.31393764</v>
      </c>
      <c r="N14" s="52">
        <v>12.609641665049999</v>
      </c>
      <c r="O14" s="99">
        <v>3.59999999999161</v>
      </c>
      <c r="P14" s="99">
        <v>4.77</v>
      </c>
      <c r="Q14" s="216" t="s">
        <v>93</v>
      </c>
      <c r="R14" s="99">
        <v>62.796450801548</v>
      </c>
      <c r="S14" s="216">
        <v>0.10077599999999999</v>
      </c>
      <c r="T14" s="185" t="s">
        <v>87</v>
      </c>
      <c r="U14" s="30" t="s">
        <v>87</v>
      </c>
    </row>
    <row r="15" spans="2:21" s="30" customFormat="1" ht="40.5" customHeight="1">
      <c r="B15" s="31" t="s">
        <v>175</v>
      </c>
      <c r="C15" s="32" t="s">
        <v>110</v>
      </c>
      <c r="D15" s="33">
        <v>17</v>
      </c>
      <c r="E15" s="192" t="s">
        <v>120</v>
      </c>
      <c r="F15" s="43">
        <v>40863</v>
      </c>
      <c r="G15" s="44">
        <v>0.6319444444444444</v>
      </c>
      <c r="H15" s="190" t="s">
        <v>93</v>
      </c>
      <c r="I15" s="190" t="s">
        <v>93</v>
      </c>
      <c r="J15" s="218">
        <v>427.1</v>
      </c>
      <c r="K15" s="45">
        <v>6000</v>
      </c>
      <c r="L15" s="99">
        <v>0.14</v>
      </c>
      <c r="M15" s="52">
        <v>0.86552136</v>
      </c>
      <c r="N15" s="52">
        <v>12.32335237727</v>
      </c>
      <c r="O15" s="99">
        <v>5.799999999993588</v>
      </c>
      <c r="P15" s="99">
        <v>3.84</v>
      </c>
      <c r="Q15" s="216" t="s">
        <v>93</v>
      </c>
      <c r="R15" s="99">
        <v>52.05553444710722</v>
      </c>
      <c r="S15" s="216">
        <v>0.1520916</v>
      </c>
      <c r="T15" s="185" t="s">
        <v>87</v>
      </c>
      <c r="U15" s="30" t="s">
        <v>87</v>
      </c>
    </row>
    <row r="16" spans="2:21" s="30" customFormat="1" ht="40.5" customHeight="1">
      <c r="B16" s="176" t="s">
        <v>87</v>
      </c>
      <c r="C16" s="179" t="s">
        <v>87</v>
      </c>
      <c r="D16" s="182" t="s">
        <v>87</v>
      </c>
      <c r="E16" s="182" t="s">
        <v>87</v>
      </c>
      <c r="F16" s="166" t="s">
        <v>87</v>
      </c>
      <c r="G16" s="166" t="s">
        <v>87</v>
      </c>
      <c r="H16" s="166" t="s">
        <v>87</v>
      </c>
      <c r="I16" s="166" t="s">
        <v>87</v>
      </c>
      <c r="J16" s="166" t="s">
        <v>87</v>
      </c>
      <c r="K16" s="166" t="s">
        <v>87</v>
      </c>
      <c r="L16" s="99" t="s">
        <v>87</v>
      </c>
      <c r="M16" s="52" t="s">
        <v>87</v>
      </c>
      <c r="N16" s="52"/>
      <c r="O16" s="99" t="s">
        <v>87</v>
      </c>
      <c r="P16" s="99" t="s">
        <v>87</v>
      </c>
      <c r="Q16" s="99" t="s">
        <v>87</v>
      </c>
      <c r="R16" s="99" t="s">
        <v>87</v>
      </c>
      <c r="S16" s="99" t="s">
        <v>87</v>
      </c>
      <c r="T16" s="185" t="s">
        <v>87</v>
      </c>
      <c r="U16" s="30" t="s">
        <v>87</v>
      </c>
    </row>
    <row r="17" spans="2:21" s="30" customFormat="1" ht="40.5" customHeight="1">
      <c r="B17" s="176" t="s">
        <v>87</v>
      </c>
      <c r="C17" s="179" t="s">
        <v>87</v>
      </c>
      <c r="D17" s="182" t="s">
        <v>87</v>
      </c>
      <c r="E17" s="182" t="s">
        <v>87</v>
      </c>
      <c r="F17" s="166" t="s">
        <v>87</v>
      </c>
      <c r="G17" s="166" t="s">
        <v>87</v>
      </c>
      <c r="H17" s="166" t="s">
        <v>87</v>
      </c>
      <c r="I17" s="166" t="s">
        <v>87</v>
      </c>
      <c r="J17" s="166" t="s">
        <v>87</v>
      </c>
      <c r="K17" s="166" t="s">
        <v>87</v>
      </c>
      <c r="L17" s="99" t="s">
        <v>87</v>
      </c>
      <c r="M17" s="52" t="s">
        <v>87</v>
      </c>
      <c r="N17" s="52"/>
      <c r="O17" s="99" t="s">
        <v>87</v>
      </c>
      <c r="P17" s="99" t="s">
        <v>87</v>
      </c>
      <c r="Q17" s="99" t="s">
        <v>87</v>
      </c>
      <c r="R17" s="99" t="s">
        <v>87</v>
      </c>
      <c r="S17" s="99" t="s">
        <v>87</v>
      </c>
      <c r="T17" s="185" t="s">
        <v>87</v>
      </c>
      <c r="U17" s="30" t="s">
        <v>87</v>
      </c>
    </row>
    <row r="18" spans="2:21" s="30" customFormat="1" ht="40.5" customHeight="1">
      <c r="B18" s="177" t="s">
        <v>87</v>
      </c>
      <c r="C18" s="180" t="s">
        <v>87</v>
      </c>
      <c r="D18" s="183" t="s">
        <v>87</v>
      </c>
      <c r="E18" s="183" t="s">
        <v>87</v>
      </c>
      <c r="F18" s="43" t="s">
        <v>87</v>
      </c>
      <c r="G18" s="43" t="s">
        <v>87</v>
      </c>
      <c r="H18" s="43" t="s">
        <v>87</v>
      </c>
      <c r="I18" s="43" t="s">
        <v>87</v>
      </c>
      <c r="J18" s="43" t="s">
        <v>87</v>
      </c>
      <c r="K18" s="43" t="s">
        <v>87</v>
      </c>
      <c r="L18" s="43" t="s">
        <v>87</v>
      </c>
      <c r="M18" s="43" t="s">
        <v>87</v>
      </c>
      <c r="N18" s="43"/>
      <c r="O18" s="43" t="s">
        <v>87</v>
      </c>
      <c r="P18" s="43" t="s">
        <v>87</v>
      </c>
      <c r="Q18" s="43" t="s">
        <v>87</v>
      </c>
      <c r="R18" s="43" t="s">
        <v>87</v>
      </c>
      <c r="S18" s="43" t="s">
        <v>87</v>
      </c>
      <c r="T18" s="186" t="s">
        <v>87</v>
      </c>
      <c r="U18" s="30" t="s">
        <v>87</v>
      </c>
    </row>
    <row r="19" spans="2:21" s="30" customFormat="1" ht="40.5" customHeight="1">
      <c r="B19" s="177" t="s">
        <v>87</v>
      </c>
      <c r="C19" s="180" t="s">
        <v>87</v>
      </c>
      <c r="D19" s="183" t="s">
        <v>87</v>
      </c>
      <c r="E19" s="183" t="s">
        <v>87</v>
      </c>
      <c r="F19" s="43" t="s">
        <v>87</v>
      </c>
      <c r="G19" s="43" t="s">
        <v>87</v>
      </c>
      <c r="H19" s="43" t="s">
        <v>87</v>
      </c>
      <c r="I19" s="43" t="s">
        <v>87</v>
      </c>
      <c r="J19" s="43" t="s">
        <v>87</v>
      </c>
      <c r="K19" s="43" t="s">
        <v>87</v>
      </c>
      <c r="L19" s="43" t="s">
        <v>87</v>
      </c>
      <c r="M19" s="43" t="s">
        <v>87</v>
      </c>
      <c r="N19" s="43"/>
      <c r="O19" s="43" t="s">
        <v>87</v>
      </c>
      <c r="P19" s="43" t="s">
        <v>87</v>
      </c>
      <c r="Q19" s="43" t="s">
        <v>87</v>
      </c>
      <c r="R19" s="43" t="s">
        <v>87</v>
      </c>
      <c r="S19" s="43" t="s">
        <v>87</v>
      </c>
      <c r="T19" s="186" t="s">
        <v>87</v>
      </c>
      <c r="U19" s="30" t="s">
        <v>87</v>
      </c>
    </row>
    <row r="20" spans="2:21" s="30" customFormat="1" ht="40.5" customHeight="1">
      <c r="B20" s="177" t="s">
        <v>87</v>
      </c>
      <c r="C20" s="180" t="s">
        <v>87</v>
      </c>
      <c r="D20" s="183" t="s">
        <v>87</v>
      </c>
      <c r="E20" s="183" t="s">
        <v>87</v>
      </c>
      <c r="F20" s="43" t="s">
        <v>87</v>
      </c>
      <c r="G20" s="43" t="s">
        <v>87</v>
      </c>
      <c r="H20" s="43" t="s">
        <v>87</v>
      </c>
      <c r="I20" s="43" t="s">
        <v>87</v>
      </c>
      <c r="J20" s="43" t="s">
        <v>87</v>
      </c>
      <c r="K20" s="43" t="s">
        <v>87</v>
      </c>
      <c r="L20" s="43" t="s">
        <v>87</v>
      </c>
      <c r="M20" s="43" t="s">
        <v>87</v>
      </c>
      <c r="N20" s="43"/>
      <c r="O20" s="43" t="s">
        <v>87</v>
      </c>
      <c r="P20" s="43" t="s">
        <v>87</v>
      </c>
      <c r="Q20" s="43" t="s">
        <v>87</v>
      </c>
      <c r="R20" s="43" t="s">
        <v>87</v>
      </c>
      <c r="S20" s="43" t="s">
        <v>87</v>
      </c>
      <c r="T20" s="186" t="s">
        <v>87</v>
      </c>
      <c r="U20" s="30" t="s">
        <v>87</v>
      </c>
    </row>
    <row r="21" spans="2:21" s="30" customFormat="1" ht="40.5" customHeight="1">
      <c r="B21" s="177" t="s">
        <v>87</v>
      </c>
      <c r="C21" s="180" t="s">
        <v>87</v>
      </c>
      <c r="D21" s="183" t="s">
        <v>87</v>
      </c>
      <c r="E21" s="183" t="s">
        <v>87</v>
      </c>
      <c r="F21" s="43" t="s">
        <v>87</v>
      </c>
      <c r="G21" s="43" t="s">
        <v>87</v>
      </c>
      <c r="H21" s="43" t="s">
        <v>87</v>
      </c>
      <c r="I21" s="43" t="s">
        <v>87</v>
      </c>
      <c r="J21" s="43" t="s">
        <v>87</v>
      </c>
      <c r="K21" s="43" t="s">
        <v>87</v>
      </c>
      <c r="L21" s="43" t="s">
        <v>87</v>
      </c>
      <c r="M21" s="43" t="s">
        <v>87</v>
      </c>
      <c r="N21" s="43"/>
      <c r="O21" s="43" t="s">
        <v>87</v>
      </c>
      <c r="P21" s="43" t="s">
        <v>87</v>
      </c>
      <c r="Q21" s="43" t="s">
        <v>87</v>
      </c>
      <c r="R21" s="43" t="s">
        <v>87</v>
      </c>
      <c r="S21" s="43" t="s">
        <v>87</v>
      </c>
      <c r="T21" s="186" t="s">
        <v>87</v>
      </c>
      <c r="U21" s="30" t="s">
        <v>87</v>
      </c>
    </row>
    <row r="22" spans="2:21" s="30" customFormat="1" ht="40.5" customHeight="1" thickBot="1">
      <c r="B22" s="178" t="s">
        <v>87</v>
      </c>
      <c r="C22" s="181" t="s">
        <v>87</v>
      </c>
      <c r="D22" s="184" t="s">
        <v>87</v>
      </c>
      <c r="E22" s="187" t="s">
        <v>87</v>
      </c>
      <c r="F22" s="43" t="s">
        <v>87</v>
      </c>
      <c r="G22" s="43" t="s">
        <v>87</v>
      </c>
      <c r="H22" s="103" t="s">
        <v>87</v>
      </c>
      <c r="I22" s="103" t="s">
        <v>87</v>
      </c>
      <c r="J22" s="103" t="s">
        <v>87</v>
      </c>
      <c r="K22" s="103" t="s">
        <v>87</v>
      </c>
      <c r="L22" s="103" t="s">
        <v>87</v>
      </c>
      <c r="M22" s="103" t="s">
        <v>87</v>
      </c>
      <c r="N22" s="103"/>
      <c r="O22" s="103" t="s">
        <v>87</v>
      </c>
      <c r="P22" s="103" t="s">
        <v>87</v>
      </c>
      <c r="Q22" s="103" t="s">
        <v>87</v>
      </c>
      <c r="R22" s="103" t="s">
        <v>87</v>
      </c>
      <c r="S22" s="103" t="s">
        <v>87</v>
      </c>
      <c r="T22" s="188" t="s">
        <v>87</v>
      </c>
      <c r="U22" s="30" t="s">
        <v>87</v>
      </c>
    </row>
    <row r="23" spans="1:27" s="30" customFormat="1" ht="21" customHeight="1" thickTop="1">
      <c r="A23" s="114"/>
      <c r="B23" s="57" t="s">
        <v>39</v>
      </c>
      <c r="C23" s="115"/>
      <c r="D23" s="115"/>
      <c r="E23" s="115"/>
      <c r="F23" s="58" t="s">
        <v>40</v>
      </c>
      <c r="G23" s="116"/>
      <c r="H23" s="56"/>
      <c r="I23" s="56"/>
      <c r="J23" s="62"/>
      <c r="K23" s="7" t="s">
        <v>23</v>
      </c>
      <c r="L23" s="117"/>
      <c r="M23" s="115"/>
      <c r="N23" s="115"/>
      <c r="O23" s="115"/>
      <c r="P23" s="7" t="s">
        <v>41</v>
      </c>
      <c r="Q23" s="115"/>
      <c r="T23" s="16" t="s">
        <v>68</v>
      </c>
      <c r="U23" s="117"/>
      <c r="V23" s="62"/>
      <c r="W23" s="62"/>
      <c r="X23" s="62"/>
      <c r="Y23" s="62"/>
      <c r="Z23" s="62"/>
      <c r="AA23" s="62"/>
    </row>
    <row r="24" s="30" customFormat="1" ht="13.5" customHeight="1">
      <c r="B24" s="118"/>
    </row>
    <row r="25" spans="2:29" s="30" customFormat="1" ht="24" customHeight="1">
      <c r="B25" s="6" t="s">
        <v>69</v>
      </c>
      <c r="C25" s="117"/>
      <c r="D25" s="117"/>
      <c r="E25" s="117"/>
      <c r="F25" s="117"/>
      <c r="G25" s="117"/>
      <c r="H25" s="117"/>
      <c r="I25" s="117"/>
      <c r="J25" s="117"/>
      <c r="K25" s="117"/>
      <c r="L25" s="117"/>
      <c r="M25" s="117"/>
      <c r="N25" s="117"/>
      <c r="O25" s="117"/>
      <c r="P25" s="117"/>
      <c r="Q25" s="117"/>
      <c r="T25" s="152" t="s">
        <v>185</v>
      </c>
      <c r="U25" s="117"/>
      <c r="V25" s="117"/>
      <c r="W25" s="86"/>
      <c r="X25" s="86"/>
      <c r="Y25" s="86"/>
      <c r="Z25" s="86"/>
      <c r="AA25" s="62"/>
      <c r="AC25" s="119"/>
    </row>
    <row r="26" spans="2:14" s="30" customFormat="1" ht="21" customHeight="1">
      <c r="B26" s="6" t="s">
        <v>85</v>
      </c>
      <c r="C26" s="120"/>
      <c r="D26" s="120"/>
      <c r="E26" s="120"/>
      <c r="F26" s="117"/>
      <c r="G26" s="117"/>
      <c r="H26" s="117"/>
      <c r="I26" s="86"/>
      <c r="J26" s="86"/>
      <c r="K26" s="86"/>
      <c r="L26" s="86"/>
      <c r="M26" s="119"/>
      <c r="N26" s="119"/>
    </row>
    <row r="27" spans="1:14" s="30" customFormat="1" ht="21" customHeight="1">
      <c r="A27" s="121"/>
      <c r="B27" s="6" t="s">
        <v>86</v>
      </c>
      <c r="C27" s="120"/>
      <c r="D27" s="120"/>
      <c r="E27" s="120"/>
      <c r="F27" s="117"/>
      <c r="G27" s="117"/>
      <c r="H27" s="117"/>
      <c r="I27" s="122"/>
      <c r="J27" s="122"/>
      <c r="K27" s="122"/>
      <c r="L27" s="122"/>
      <c r="M27" s="113"/>
      <c r="N27" s="113"/>
    </row>
    <row r="28" spans="1:29" s="114" customFormat="1" ht="21" customHeight="1">
      <c r="A28" s="30"/>
      <c r="B28" s="6" t="s">
        <v>70</v>
      </c>
      <c r="C28" s="118"/>
      <c r="D28" s="118"/>
      <c r="E28" s="118"/>
      <c r="F28" s="56"/>
      <c r="G28" s="56"/>
      <c r="H28" s="56"/>
      <c r="I28" s="56"/>
      <c r="K28" s="56"/>
      <c r="L28" s="56"/>
      <c r="M28" s="56"/>
      <c r="N28" s="56"/>
      <c r="O28" s="56"/>
      <c r="P28" s="56"/>
      <c r="Q28" s="56"/>
      <c r="R28" s="56"/>
      <c r="T28" s="123"/>
      <c r="U28" s="124"/>
      <c r="W28" s="56"/>
      <c r="AA28" s="62"/>
      <c r="AC28" s="56"/>
    </row>
    <row r="29" s="30" customFormat="1" ht="19.5">
      <c r="C29" s="59" t="s">
        <v>71</v>
      </c>
    </row>
    <row r="30" s="30" customFormat="1" ht="18.75"/>
    <row r="31" s="30" customFormat="1" ht="18.75"/>
    <row r="32" s="30" customFormat="1" ht="18.75"/>
    <row r="33" s="30" customFormat="1" ht="18.75"/>
    <row r="34" s="30" customFormat="1" ht="18.75"/>
    <row r="35" s="30" customFormat="1" ht="18.75"/>
    <row r="36" s="30" customFormat="1" ht="18.75"/>
    <row r="37" s="30" customFormat="1" ht="18.75"/>
    <row r="38" s="30" customFormat="1" ht="18.75"/>
    <row r="39" s="30" customFormat="1" ht="18.75"/>
    <row r="40" s="30" customFormat="1" ht="18.75"/>
    <row r="41" s="30" customFormat="1" ht="18.75"/>
    <row r="42" s="30" customFormat="1" ht="18.75"/>
    <row r="43" s="30" customFormat="1" ht="18.75"/>
    <row r="44" s="30" customFormat="1" ht="18.75"/>
    <row r="45" s="30" customFormat="1" ht="18.75"/>
    <row r="46" s="30" customFormat="1" ht="18.75"/>
    <row r="47" s="30" customFormat="1" ht="18.75"/>
    <row r="48" s="30" customFormat="1" ht="18.75"/>
    <row r="49" s="30" customFormat="1" ht="18.75"/>
    <row r="50" s="30" customFormat="1" ht="18.75"/>
    <row r="51" s="30" customFormat="1" ht="18.75"/>
    <row r="52" s="30" customFormat="1" ht="18.75"/>
    <row r="53" s="30" customFormat="1" ht="18.75"/>
    <row r="54" s="30" customFormat="1" ht="18.75"/>
    <row r="55" s="30" customFormat="1" ht="18.75"/>
    <row r="56" s="30" customFormat="1" ht="18.75"/>
    <row r="57" s="30" customFormat="1" ht="18.75"/>
    <row r="58" s="30" customFormat="1" ht="18.75"/>
    <row r="59" s="30" customFormat="1" ht="18.75"/>
    <row r="60" s="30" customFormat="1" ht="18.75"/>
    <row r="61" s="30" customFormat="1" ht="18.75"/>
    <row r="62" s="30" customFormat="1" ht="18.75"/>
    <row r="63" s="30" customFormat="1" ht="18.75"/>
    <row r="64" s="30" customFormat="1" ht="18.75"/>
    <row r="65" s="30" customFormat="1" ht="18.75"/>
    <row r="66" s="30" customFormat="1" ht="18.75"/>
    <row r="67" s="30" customFormat="1" ht="18.75"/>
    <row r="68" s="30" customFormat="1" ht="18.75"/>
    <row r="69" s="30" customFormat="1" ht="18.75"/>
    <row r="70" s="30" customFormat="1" ht="18.75"/>
    <row r="71" s="30" customFormat="1" ht="18.75"/>
    <row r="72" s="30" customFormat="1" ht="18.75"/>
    <row r="73" s="30" customFormat="1" ht="18.75"/>
    <row r="74" s="30" customFormat="1" ht="18.75"/>
    <row r="75" s="30" customFormat="1" ht="18.75"/>
    <row r="76" s="30" customFormat="1" ht="18.75"/>
    <row r="77" s="30" customFormat="1" ht="18.75"/>
    <row r="78" s="30" customFormat="1" ht="18.75"/>
    <row r="79" s="30" customFormat="1" ht="18.75"/>
    <row r="80" s="30" customFormat="1" ht="18.75"/>
    <row r="81" s="30" customFormat="1" ht="18.75"/>
    <row r="82" s="30" customFormat="1" ht="18.75"/>
    <row r="83" s="30" customFormat="1" ht="18.75"/>
    <row r="84" s="30" customFormat="1" ht="18.75"/>
    <row r="85" s="30" customFormat="1" ht="18.75"/>
    <row r="86" s="30" customFormat="1" ht="18.75"/>
    <row r="87" s="30" customFormat="1" ht="18.75"/>
    <row r="88" s="30" customFormat="1" ht="18.75"/>
    <row r="89" s="30" customFormat="1" ht="18.75"/>
    <row r="90" s="30" customFormat="1" ht="18.75"/>
    <row r="91" s="30" customFormat="1" ht="18.75"/>
    <row r="92" s="30" customFormat="1" ht="18.75"/>
    <row r="93" s="30" customFormat="1" ht="18.75"/>
    <row r="94" s="30" customFormat="1" ht="18.75"/>
    <row r="95" s="30" customFormat="1" ht="18.75"/>
    <row r="96" s="30" customFormat="1" ht="18.75"/>
    <row r="97" s="30" customFormat="1" ht="18.75"/>
    <row r="98" s="30" customFormat="1" ht="18.75"/>
    <row r="99" s="30" customFormat="1" ht="18.75"/>
    <row r="100" s="30" customFormat="1" ht="18.75"/>
    <row r="101" s="30" customFormat="1" ht="18.75"/>
    <row r="102" s="30" customFormat="1" ht="18.75"/>
    <row r="103" s="30" customFormat="1" ht="18.75"/>
    <row r="104" s="30" customFormat="1" ht="18.75"/>
    <row r="105" s="30" customFormat="1" ht="18.75"/>
    <row r="106" s="30" customFormat="1" ht="18.75"/>
    <row r="107" s="30" customFormat="1" ht="18.75"/>
    <row r="108" s="30" customFormat="1" ht="18.75"/>
    <row r="109" s="30" customFormat="1" ht="18.75"/>
    <row r="110" s="30" customFormat="1" ht="18.75"/>
    <row r="111" s="30" customFormat="1" ht="18.75"/>
    <row r="112" s="30" customFormat="1" ht="18.75"/>
    <row r="113" s="30" customFormat="1" ht="18.75"/>
    <row r="114" s="30" customFormat="1" ht="18.75"/>
    <row r="115" s="30" customFormat="1" ht="18.75"/>
    <row r="116" s="30" customFormat="1" ht="18.75"/>
    <row r="117" s="30" customFormat="1" ht="18.75"/>
    <row r="118" s="30" customFormat="1" ht="18.75"/>
    <row r="119" s="30" customFormat="1" ht="18.75"/>
    <row r="120" s="30" customFormat="1" ht="18.75"/>
    <row r="121" s="30" customFormat="1" ht="18.75"/>
    <row r="122" s="30" customFormat="1" ht="18.75"/>
    <row r="123" s="30" customFormat="1" ht="18.75"/>
    <row r="124" s="30" customFormat="1" ht="18.75"/>
    <row r="125" s="30" customFormat="1" ht="18.75"/>
    <row r="126" s="30" customFormat="1" ht="18.75"/>
    <row r="127" s="30" customFormat="1" ht="18.75"/>
    <row r="128" s="30" customFormat="1" ht="18.75"/>
    <row r="129" s="30" customFormat="1" ht="18.75"/>
    <row r="130" s="30" customFormat="1" ht="18.75"/>
    <row r="131" s="30" customFormat="1" ht="18.75"/>
    <row r="132" s="30" customFormat="1" ht="18.75"/>
    <row r="133" s="30" customFormat="1" ht="18.75"/>
    <row r="134" s="30" customFormat="1" ht="18.75"/>
    <row r="135" s="30" customFormat="1" ht="18.75"/>
    <row r="136" s="30" customFormat="1" ht="18.75"/>
    <row r="137" s="30" customFormat="1" ht="18.75"/>
    <row r="138" s="30" customFormat="1" ht="18.75"/>
    <row r="139" s="30" customFormat="1" ht="18.75"/>
    <row r="140" s="30" customFormat="1" ht="18.75"/>
    <row r="141" s="30" customFormat="1" ht="18.75"/>
    <row r="142" s="30" customFormat="1" ht="18.75"/>
    <row r="143" s="30" customFormat="1" ht="18.75"/>
    <row r="144" s="30" customFormat="1" ht="18.75"/>
    <row r="145" s="30" customFormat="1" ht="18.75"/>
    <row r="146" s="30" customFormat="1" ht="18.75"/>
    <row r="147" s="30" customFormat="1" ht="18.75"/>
    <row r="148" s="30" customFormat="1" ht="18.75"/>
    <row r="149" s="30" customFormat="1" ht="18.75"/>
    <row r="150" s="30" customFormat="1" ht="18.75"/>
    <row r="151" s="30" customFormat="1" ht="18.75"/>
    <row r="152" s="30" customFormat="1" ht="18.75"/>
    <row r="153" s="30" customFormat="1" ht="18.75"/>
    <row r="154" s="30" customFormat="1" ht="18.75"/>
    <row r="155" s="30" customFormat="1" ht="18.75"/>
    <row r="156" s="30" customFormat="1" ht="18.75"/>
    <row r="157" s="30" customFormat="1" ht="18.75"/>
    <row r="158" s="30" customFormat="1" ht="18.75"/>
    <row r="159" s="30" customFormat="1" ht="18.75"/>
    <row r="160" s="30" customFormat="1" ht="18.75"/>
    <row r="161" s="30" customFormat="1" ht="18.75"/>
    <row r="162" s="30" customFormat="1" ht="18.75"/>
    <row r="163" s="30" customFormat="1" ht="18.75"/>
    <row r="164" s="30" customFormat="1" ht="18.75"/>
    <row r="165" s="30" customFormat="1" ht="18.75"/>
    <row r="166" s="30" customFormat="1" ht="18.75"/>
    <row r="167" s="30" customFormat="1" ht="18.75"/>
    <row r="168" s="30" customFormat="1" ht="18.75"/>
    <row r="169" s="30" customFormat="1" ht="18.75"/>
    <row r="170" s="30" customFormat="1" ht="18.75"/>
    <row r="171" s="30" customFormat="1" ht="18.75"/>
    <row r="172" s="30" customFormat="1" ht="18.75"/>
    <row r="173" s="30" customFormat="1" ht="18.75"/>
    <row r="174" s="30" customFormat="1" ht="18.75"/>
    <row r="175" s="30" customFormat="1" ht="18.75"/>
    <row r="176" s="30" customFormat="1" ht="18.75"/>
    <row r="177" s="30" customFormat="1" ht="18.75"/>
    <row r="178" s="30" customFormat="1" ht="18.75"/>
    <row r="179" s="30" customFormat="1" ht="18.75"/>
    <row r="180" s="30" customFormat="1" ht="18.75"/>
    <row r="181" s="30" customFormat="1" ht="18.75"/>
    <row r="182" s="30" customFormat="1" ht="18.75"/>
    <row r="183" s="30" customFormat="1" ht="18.75"/>
    <row r="184" s="30" customFormat="1" ht="18.75"/>
    <row r="185" s="30" customFormat="1" ht="18.75"/>
    <row r="186" s="30" customFormat="1" ht="18.75"/>
    <row r="187" s="30" customFormat="1" ht="18.75"/>
    <row r="188" s="30" customFormat="1" ht="18.75"/>
    <row r="189" s="30" customFormat="1" ht="18.75"/>
    <row r="190" s="30" customFormat="1" ht="18.75"/>
    <row r="191" s="30" customFormat="1" ht="18.75"/>
    <row r="192" s="30" customFormat="1" ht="18.75"/>
    <row r="193" s="30" customFormat="1" ht="18.75"/>
    <row r="194" s="30" customFormat="1" ht="18.75"/>
    <row r="195" s="30" customFormat="1" ht="18.75"/>
    <row r="196" s="30" customFormat="1" ht="18.75"/>
    <row r="197" s="30" customFormat="1" ht="18.75"/>
    <row r="198" s="30" customFormat="1" ht="18.75"/>
    <row r="199" s="30" customFormat="1" ht="18.75"/>
    <row r="200" s="30" customFormat="1" ht="18.75"/>
    <row r="201" s="30" customFormat="1" ht="18.75"/>
    <row r="202" s="30" customFormat="1" ht="18.75"/>
    <row r="203" s="30" customFormat="1" ht="18.75"/>
    <row r="204" s="30" customFormat="1" ht="18.75"/>
    <row r="205" s="30" customFormat="1" ht="18.75"/>
    <row r="206" s="30" customFormat="1" ht="18.75"/>
    <row r="207" s="30" customFormat="1" ht="18.75"/>
    <row r="208" s="30" customFormat="1" ht="18.75"/>
    <row r="209" s="30" customFormat="1" ht="18.75"/>
    <row r="210" s="30" customFormat="1" ht="18.75"/>
    <row r="211" s="30" customFormat="1" ht="18.75"/>
    <row r="212" s="30" customFormat="1" ht="18.75"/>
    <row r="213" spans="1:2" ht="18.75">
      <c r="A213" s="30"/>
      <c r="B213" s="30"/>
    </row>
  </sheetData>
  <mergeCells count="1">
    <mergeCell ref="S2:T2"/>
  </mergeCells>
  <printOptions horizontalCentered="1"/>
  <pageMargins left="0.5905511811023623" right="0.4724409448818898" top="0.31496062992125984" bottom="0.2755905511811024" header="0.4724409448818898" footer="0.3937007874015748"/>
  <pageSetup horizontalDpi="600" verticalDpi="600" orientation="landscape" paperSize="9" scale="65" r:id="rId2"/>
  <drawing r:id="rId1"/>
</worksheet>
</file>

<file path=xl/worksheets/sheet3.xml><?xml version="1.0" encoding="utf-8"?>
<worksheet xmlns="http://schemas.openxmlformats.org/spreadsheetml/2006/main" xmlns:r="http://schemas.openxmlformats.org/officeDocument/2006/relationships">
  <dimension ref="B2:X19"/>
  <sheetViews>
    <sheetView showGridLines="0" zoomScale="75" zoomScaleNormal="75" workbookViewId="0" topLeftCell="A1">
      <selection activeCell="B3" sqref="B3"/>
    </sheetView>
  </sheetViews>
  <sheetFormatPr defaultColWidth="9.00390625" defaultRowHeight="16.5"/>
  <cols>
    <col min="1" max="1" width="4.25390625" style="69" customWidth="1"/>
    <col min="2" max="2" width="13.875" style="69" customWidth="1"/>
    <col min="3" max="3" width="13.25390625" style="69" customWidth="1"/>
    <col min="4" max="4" width="13.75390625" style="69" customWidth="1"/>
    <col min="5" max="5" width="12.25390625" style="69" customWidth="1"/>
    <col min="6" max="6" width="13.75390625" style="69" customWidth="1"/>
    <col min="7" max="7" width="14.00390625" style="69" customWidth="1"/>
    <col min="8" max="8" width="29.00390625" style="69" customWidth="1"/>
    <col min="9" max="10" width="7.875" style="69" customWidth="1"/>
    <col min="11" max="13" width="9.875" style="69" customWidth="1"/>
    <col min="14" max="14" width="19.50390625" style="69" customWidth="1"/>
    <col min="15" max="15" width="20.875" style="69" customWidth="1"/>
    <col min="16" max="16384" width="4.25390625" style="69" customWidth="1"/>
  </cols>
  <sheetData>
    <row r="2" spans="2:15" ht="39.75" customHeight="1">
      <c r="B2" s="67" t="s">
        <v>197</v>
      </c>
      <c r="C2" s="125"/>
      <c r="D2" s="68"/>
      <c r="E2" s="68"/>
      <c r="F2" s="68"/>
      <c r="G2" s="68"/>
      <c r="H2" s="68"/>
      <c r="I2" s="68"/>
      <c r="J2" s="68"/>
      <c r="K2" s="68"/>
      <c r="L2" s="68"/>
      <c r="M2" s="68"/>
      <c r="N2" s="68"/>
      <c r="O2" s="68"/>
    </row>
    <row r="3" spans="2:15" ht="30" customHeight="1" thickBot="1">
      <c r="B3" s="27" t="s">
        <v>187</v>
      </c>
      <c r="C3" s="126"/>
      <c r="D3" s="70"/>
      <c r="E3" s="70"/>
      <c r="F3" s="70"/>
      <c r="G3" s="70"/>
      <c r="H3" s="70"/>
      <c r="I3" s="70"/>
      <c r="J3" s="70"/>
      <c r="K3" s="70"/>
      <c r="L3" s="70"/>
      <c r="M3" s="70"/>
      <c r="N3" s="70"/>
      <c r="O3" s="70"/>
    </row>
    <row r="4" spans="2:15" s="131" customFormat="1" ht="28.5" customHeight="1" thickTop="1">
      <c r="B4" s="37" t="s">
        <v>72</v>
      </c>
      <c r="C4" s="127"/>
      <c r="D4" s="13" t="s">
        <v>24</v>
      </c>
      <c r="E4" s="13" t="s">
        <v>25</v>
      </c>
      <c r="F4" s="13" t="s">
        <v>73</v>
      </c>
      <c r="G4" s="13" t="s">
        <v>26</v>
      </c>
      <c r="H4" s="13" t="s">
        <v>74</v>
      </c>
      <c r="I4" s="14" t="s">
        <v>27</v>
      </c>
      <c r="J4" s="128"/>
      <c r="K4" s="14" t="s">
        <v>75</v>
      </c>
      <c r="L4" s="129"/>
      <c r="M4" s="128"/>
      <c r="N4" s="130"/>
      <c r="O4" s="130"/>
    </row>
    <row r="5" spans="2:15" s="131" customFormat="1" ht="28.5" customHeight="1" thickBot="1">
      <c r="B5" s="29" t="s">
        <v>76</v>
      </c>
      <c r="C5" s="132"/>
      <c r="D5" s="28" t="s">
        <v>77</v>
      </c>
      <c r="E5" s="28" t="s">
        <v>78</v>
      </c>
      <c r="F5" s="29" t="s">
        <v>79</v>
      </c>
      <c r="G5" s="29" t="s">
        <v>80</v>
      </c>
      <c r="H5" s="29" t="s">
        <v>81</v>
      </c>
      <c r="I5" s="28" t="s">
        <v>28</v>
      </c>
      <c r="J5" s="28" t="s">
        <v>29</v>
      </c>
      <c r="K5" s="28" t="s">
        <v>30</v>
      </c>
      <c r="L5" s="28" t="s">
        <v>31</v>
      </c>
      <c r="M5" s="28" t="s">
        <v>32</v>
      </c>
      <c r="N5" s="133"/>
      <c r="O5" s="133"/>
    </row>
    <row r="6" spans="2:15" s="136" customFormat="1" ht="71.25" customHeight="1" thickTop="1">
      <c r="B6" s="38" t="s">
        <v>89</v>
      </c>
      <c r="C6" s="38" t="s">
        <v>89</v>
      </c>
      <c r="D6" s="32" t="s">
        <v>90</v>
      </c>
      <c r="E6" s="32" t="s">
        <v>95</v>
      </c>
      <c r="F6" s="33">
        <v>20</v>
      </c>
      <c r="G6" s="34" t="s">
        <v>38</v>
      </c>
      <c r="H6" s="35" t="s">
        <v>109</v>
      </c>
      <c r="I6" s="36" t="s">
        <v>98</v>
      </c>
      <c r="J6" s="36" t="s">
        <v>99</v>
      </c>
      <c r="K6" s="134" t="s">
        <v>35</v>
      </c>
      <c r="L6" s="135"/>
      <c r="M6" s="134"/>
      <c r="N6" s="230" t="s">
        <v>96</v>
      </c>
      <c r="O6" s="231"/>
    </row>
    <row r="7" spans="2:15" s="30" customFormat="1" ht="70.5" customHeight="1">
      <c r="B7" s="31" t="s">
        <v>89</v>
      </c>
      <c r="C7" s="31" t="s">
        <v>89</v>
      </c>
      <c r="D7" s="32" t="s">
        <v>91</v>
      </c>
      <c r="E7" s="32" t="s">
        <v>95</v>
      </c>
      <c r="F7" s="33">
        <v>1</v>
      </c>
      <c r="G7" s="34" t="s">
        <v>82</v>
      </c>
      <c r="H7" s="35" t="s">
        <v>108</v>
      </c>
      <c r="I7" s="36" t="s">
        <v>100</v>
      </c>
      <c r="J7" s="36" t="s">
        <v>101</v>
      </c>
      <c r="K7" s="98" t="s">
        <v>35</v>
      </c>
      <c r="L7" s="137"/>
      <c r="M7" s="98"/>
      <c r="N7" s="226" t="s">
        <v>96</v>
      </c>
      <c r="O7" s="232"/>
    </row>
    <row r="8" spans="2:15" s="30" customFormat="1" ht="70.5" customHeight="1">
      <c r="B8" s="31" t="s">
        <v>89</v>
      </c>
      <c r="C8" s="31" t="s">
        <v>89</v>
      </c>
      <c r="D8" s="32" t="s">
        <v>92</v>
      </c>
      <c r="E8" s="32" t="s">
        <v>95</v>
      </c>
      <c r="F8" s="33">
        <v>21</v>
      </c>
      <c r="G8" s="34" t="s">
        <v>82</v>
      </c>
      <c r="H8" s="35" t="s">
        <v>97</v>
      </c>
      <c r="I8" s="36" t="s">
        <v>102</v>
      </c>
      <c r="J8" s="36" t="s">
        <v>103</v>
      </c>
      <c r="K8" s="98" t="s">
        <v>35</v>
      </c>
      <c r="L8" s="137"/>
      <c r="M8" s="98"/>
      <c r="N8" s="226" t="s">
        <v>96</v>
      </c>
      <c r="O8" s="232"/>
    </row>
    <row r="9" spans="2:15" s="30" customFormat="1" ht="70.5" customHeight="1">
      <c r="B9" s="31" t="s">
        <v>112</v>
      </c>
      <c r="C9" s="31" t="s">
        <v>89</v>
      </c>
      <c r="D9" s="32" t="s">
        <v>111</v>
      </c>
      <c r="E9" s="51" t="s">
        <v>113</v>
      </c>
      <c r="F9" s="33">
        <v>16</v>
      </c>
      <c r="G9" s="34" t="s">
        <v>82</v>
      </c>
      <c r="H9" s="35" t="s">
        <v>118</v>
      </c>
      <c r="I9" s="36" t="s">
        <v>114</v>
      </c>
      <c r="J9" s="36" t="s">
        <v>115</v>
      </c>
      <c r="K9" s="98" t="s">
        <v>35</v>
      </c>
      <c r="L9" s="137"/>
      <c r="M9" s="98"/>
      <c r="N9" s="226" t="s">
        <v>96</v>
      </c>
      <c r="O9" s="232"/>
    </row>
    <row r="10" spans="2:15" s="30" customFormat="1" ht="70.5" customHeight="1">
      <c r="B10" s="31" t="s">
        <v>112</v>
      </c>
      <c r="C10" s="31" t="s">
        <v>89</v>
      </c>
      <c r="D10" s="32" t="s">
        <v>110</v>
      </c>
      <c r="E10" s="32" t="s">
        <v>113</v>
      </c>
      <c r="F10" s="33">
        <v>17</v>
      </c>
      <c r="G10" s="34" t="s">
        <v>82</v>
      </c>
      <c r="H10" s="35" t="s">
        <v>119</v>
      </c>
      <c r="I10" s="36" t="s">
        <v>117</v>
      </c>
      <c r="J10" s="36" t="s">
        <v>116</v>
      </c>
      <c r="K10" s="98" t="s">
        <v>35</v>
      </c>
      <c r="L10" s="137"/>
      <c r="M10" s="98"/>
      <c r="N10" s="226" t="s">
        <v>96</v>
      </c>
      <c r="O10" s="232"/>
    </row>
    <row r="11" spans="2:18" s="161" customFormat="1" ht="36.75" customHeight="1">
      <c r="B11" s="153"/>
      <c r="C11" s="153"/>
      <c r="D11" s="32"/>
      <c r="E11" s="154"/>
      <c r="F11" s="155"/>
      <c r="G11" s="156"/>
      <c r="H11" s="157"/>
      <c r="I11" s="158"/>
      <c r="J11" s="158"/>
      <c r="K11" s="98"/>
      <c r="L11" s="160"/>
      <c r="M11" s="159"/>
      <c r="N11" s="228"/>
      <c r="O11" s="229"/>
      <c r="R11" s="162"/>
    </row>
    <row r="12" spans="2:17" s="30" customFormat="1" ht="36.75" customHeight="1">
      <c r="B12" s="31"/>
      <c r="C12" s="31"/>
      <c r="D12" s="32"/>
      <c r="E12" s="32"/>
      <c r="F12" s="33"/>
      <c r="G12" s="34"/>
      <c r="H12" s="35"/>
      <c r="I12" s="36"/>
      <c r="J12" s="36"/>
      <c r="K12" s="98"/>
      <c r="L12" s="137"/>
      <c r="M12" s="98"/>
      <c r="N12" s="226"/>
      <c r="O12" s="227"/>
      <c r="Q12" s="167"/>
    </row>
    <row r="13" spans="2:15" s="30" customFormat="1" ht="36.75" customHeight="1">
      <c r="B13" s="31"/>
      <c r="C13" s="31"/>
      <c r="D13" s="32"/>
      <c r="E13" s="32"/>
      <c r="F13" s="33"/>
      <c r="G13" s="34"/>
      <c r="H13" s="35"/>
      <c r="I13" s="36"/>
      <c r="J13" s="36"/>
      <c r="K13" s="98"/>
      <c r="L13" s="137"/>
      <c r="M13" s="98"/>
      <c r="N13" s="226"/>
      <c r="O13" s="227"/>
    </row>
    <row r="14" spans="2:15" s="30" customFormat="1" ht="36.75" customHeight="1">
      <c r="B14" s="46"/>
      <c r="C14" s="50"/>
      <c r="D14" s="47"/>
      <c r="E14" s="51"/>
      <c r="F14" s="101"/>
      <c r="G14" s="34"/>
      <c r="H14" s="35"/>
      <c r="I14" s="36"/>
      <c r="J14" s="36"/>
      <c r="K14" s="98"/>
      <c r="L14" s="139"/>
      <c r="M14" s="138"/>
      <c r="N14" s="226"/>
      <c r="O14" s="227"/>
    </row>
    <row r="15" spans="2:15" s="30" customFormat="1" ht="36.75" customHeight="1">
      <c r="B15" s="50"/>
      <c r="C15" s="170"/>
      <c r="D15" s="168"/>
      <c r="E15" s="168"/>
      <c r="F15" s="169"/>
      <c r="G15" s="171"/>
      <c r="H15" s="35"/>
      <c r="I15" s="36"/>
      <c r="J15" s="36"/>
      <c r="K15" s="98"/>
      <c r="L15" s="172"/>
      <c r="M15" s="173"/>
      <c r="N15" s="226"/>
      <c r="O15" s="227"/>
    </row>
    <row r="16" spans="2:15" s="30" customFormat="1" ht="36.75" customHeight="1">
      <c r="B16" s="50"/>
      <c r="C16" s="170"/>
      <c r="D16" s="168"/>
      <c r="E16" s="168"/>
      <c r="F16" s="169"/>
      <c r="G16" s="171"/>
      <c r="H16" s="35"/>
      <c r="I16" s="36"/>
      <c r="J16" s="36"/>
      <c r="K16" s="98"/>
      <c r="L16" s="172"/>
      <c r="M16" s="173"/>
      <c r="N16" s="226"/>
      <c r="O16" s="227"/>
    </row>
    <row r="17" spans="2:15" s="30" customFormat="1" ht="36.75" customHeight="1" thickBot="1">
      <c r="B17" s="39"/>
      <c r="C17" s="174"/>
      <c r="D17" s="40"/>
      <c r="E17" s="40"/>
      <c r="F17" s="102"/>
      <c r="G17" s="41"/>
      <c r="H17" s="53"/>
      <c r="I17" s="151"/>
      <c r="J17" s="151"/>
      <c r="K17" s="175"/>
      <c r="L17" s="140"/>
      <c r="M17" s="141"/>
      <c r="N17" s="224"/>
      <c r="O17" s="225"/>
    </row>
    <row r="18" spans="2:24" s="147" customFormat="1" ht="22.5" customHeight="1" thickTop="1">
      <c r="B18" s="11" t="s">
        <v>83</v>
      </c>
      <c r="C18" s="142"/>
      <c r="D18" s="56"/>
      <c r="E18" s="12" t="s">
        <v>22</v>
      </c>
      <c r="F18" s="56"/>
      <c r="G18" s="56"/>
      <c r="H18" s="11" t="s">
        <v>23</v>
      </c>
      <c r="I18" s="143"/>
      <c r="J18" s="56"/>
      <c r="K18" s="60" t="s">
        <v>84</v>
      </c>
      <c r="L18" s="144"/>
      <c r="M18" s="143"/>
      <c r="N18" s="145"/>
      <c r="O18" s="145" t="s">
        <v>188</v>
      </c>
      <c r="P18" s="146"/>
      <c r="R18" s="55"/>
      <c r="V18" s="55"/>
      <c r="X18" s="55"/>
    </row>
    <row r="19" spans="2:22" s="136" customFormat="1" ht="22.5" customHeight="1">
      <c r="B19" s="148"/>
      <c r="C19" s="148"/>
      <c r="D19" s="149"/>
      <c r="E19" s="149"/>
      <c r="F19" s="149"/>
      <c r="G19" s="149"/>
      <c r="H19" s="149"/>
      <c r="I19" s="149"/>
      <c r="J19" s="149"/>
      <c r="K19" s="149"/>
      <c r="L19" s="149"/>
      <c r="M19" s="149"/>
      <c r="N19" s="149"/>
      <c r="O19" s="149"/>
      <c r="P19" s="150"/>
      <c r="Q19" s="55"/>
      <c r="R19" s="55"/>
      <c r="S19" s="55"/>
      <c r="T19" s="55"/>
      <c r="U19" s="55"/>
      <c r="V19" s="55"/>
    </row>
    <row r="20" s="30" customFormat="1" ht="21" customHeight="1"/>
    <row r="21" s="30" customFormat="1" ht="18.75"/>
    <row r="22" s="30" customFormat="1" ht="18.75"/>
    <row r="23" s="30" customFormat="1" ht="18.75"/>
    <row r="24" s="30" customFormat="1" ht="18.75"/>
    <row r="25" s="30" customFormat="1" ht="18.75"/>
    <row r="26" s="30" customFormat="1" ht="18.75"/>
    <row r="27" s="30" customFormat="1" ht="18.75"/>
    <row r="28" s="30" customFormat="1" ht="18.75"/>
    <row r="29" s="30" customFormat="1" ht="18.75"/>
    <row r="30" s="30" customFormat="1" ht="18.75"/>
    <row r="31" s="30" customFormat="1" ht="18.75"/>
    <row r="32" s="30" customFormat="1" ht="18.75"/>
    <row r="33" s="30" customFormat="1" ht="18.75"/>
    <row r="34" s="30" customFormat="1" ht="18.75"/>
    <row r="35" s="30" customFormat="1" ht="18.75"/>
    <row r="36" s="30" customFormat="1" ht="18.75"/>
    <row r="37" s="30" customFormat="1" ht="18.75"/>
    <row r="38" s="30" customFormat="1" ht="18.75"/>
    <row r="39" s="30" customFormat="1" ht="18.75"/>
    <row r="40" s="30" customFormat="1" ht="18.75"/>
    <row r="41" s="30" customFormat="1" ht="18.75"/>
    <row r="42" s="30" customFormat="1" ht="18.75"/>
    <row r="43" s="30" customFormat="1" ht="18.75"/>
    <row r="44" s="30" customFormat="1" ht="18.75"/>
    <row r="45" s="30" customFormat="1" ht="18.75"/>
    <row r="46" s="30" customFormat="1" ht="18.75"/>
    <row r="47" s="30" customFormat="1" ht="18.75"/>
    <row r="48" s="30" customFormat="1" ht="18.75"/>
    <row r="49" s="30" customFormat="1" ht="18.75"/>
    <row r="50" s="30" customFormat="1" ht="18.75"/>
    <row r="51" s="30" customFormat="1" ht="18.75"/>
    <row r="52" s="30" customFormat="1" ht="18.75"/>
    <row r="53" s="30" customFormat="1" ht="18.75"/>
    <row r="54" s="30" customFormat="1" ht="18.75"/>
    <row r="55" s="30" customFormat="1" ht="18.75"/>
    <row r="56" s="30" customFormat="1" ht="18.75"/>
    <row r="57" s="30" customFormat="1" ht="18.75"/>
    <row r="58" s="30" customFormat="1" ht="18.75"/>
    <row r="59" s="30" customFormat="1" ht="18.75"/>
    <row r="60" s="30" customFormat="1" ht="18.75"/>
    <row r="61" s="30" customFormat="1" ht="18.75"/>
    <row r="62" s="30" customFormat="1" ht="18.75"/>
    <row r="63" s="30" customFormat="1" ht="18.75"/>
    <row r="64" s="30" customFormat="1" ht="18.75"/>
    <row r="65" s="30" customFormat="1" ht="18.75"/>
    <row r="66" s="30" customFormat="1" ht="18.75"/>
    <row r="67" s="30" customFormat="1" ht="18.75"/>
    <row r="68" s="30" customFormat="1" ht="18.75"/>
    <row r="69" s="30" customFormat="1" ht="18.75"/>
    <row r="70" s="30" customFormat="1" ht="18.75"/>
    <row r="71" s="30" customFormat="1" ht="18.75"/>
    <row r="72" s="30" customFormat="1" ht="18.75"/>
    <row r="73" s="30" customFormat="1" ht="18.75"/>
    <row r="74" s="30" customFormat="1" ht="18.75"/>
    <row r="75" s="30" customFormat="1" ht="18.75"/>
    <row r="76" s="30" customFormat="1" ht="18.75"/>
    <row r="77" s="30" customFormat="1" ht="18.75"/>
    <row r="78" s="30" customFormat="1" ht="18.75"/>
    <row r="79" s="30" customFormat="1" ht="18.75"/>
    <row r="80" s="30" customFormat="1" ht="18.75"/>
    <row r="81" s="30" customFormat="1" ht="18.75"/>
    <row r="82" s="30" customFormat="1" ht="18.75"/>
    <row r="83" s="30" customFormat="1" ht="18.75"/>
    <row r="84" s="30" customFormat="1" ht="18.75"/>
    <row r="85" s="30" customFormat="1" ht="18.75"/>
    <row r="86" s="30" customFormat="1" ht="18.75"/>
    <row r="87" s="30" customFormat="1" ht="18.75"/>
    <row r="88" s="30" customFormat="1" ht="18.75"/>
    <row r="89" s="30" customFormat="1" ht="18.75"/>
    <row r="90" s="30" customFormat="1" ht="18.75"/>
    <row r="91" s="30" customFormat="1" ht="18.75"/>
    <row r="92" s="30" customFormat="1" ht="18.75"/>
    <row r="93" s="30" customFormat="1" ht="18.75"/>
    <row r="94" s="30" customFormat="1" ht="18.75"/>
    <row r="95" s="30" customFormat="1" ht="18.75"/>
    <row r="96" s="30" customFormat="1" ht="18.75"/>
    <row r="97" s="30" customFormat="1" ht="18.75"/>
    <row r="98" s="30" customFormat="1" ht="18.75"/>
    <row r="99" s="30" customFormat="1" ht="18.75"/>
    <row r="100" s="30" customFormat="1" ht="18.75"/>
    <row r="101" s="30" customFormat="1" ht="18.75"/>
    <row r="102" s="30" customFormat="1" ht="18.75"/>
    <row r="103" s="30" customFormat="1" ht="18.75"/>
    <row r="104" s="30" customFormat="1" ht="18.75"/>
    <row r="105" s="30" customFormat="1" ht="18.75"/>
    <row r="106" s="30" customFormat="1" ht="18.75"/>
    <row r="107" s="30" customFormat="1" ht="18.75"/>
    <row r="108" s="30" customFormat="1" ht="18.75"/>
    <row r="109" s="30" customFormat="1" ht="18.75"/>
    <row r="110" s="30" customFormat="1" ht="18.75"/>
    <row r="111" s="30" customFormat="1" ht="18.75"/>
    <row r="112" s="30" customFormat="1" ht="18.75"/>
    <row r="113" s="30" customFormat="1" ht="18.75"/>
    <row r="114" s="30" customFormat="1" ht="18.75"/>
    <row r="115" s="30" customFormat="1" ht="18.75"/>
    <row r="116" s="30" customFormat="1" ht="18.75"/>
    <row r="117" s="30" customFormat="1" ht="18.75"/>
    <row r="118" s="30" customFormat="1" ht="18.75"/>
    <row r="119" s="30" customFormat="1" ht="18.75"/>
    <row r="120" s="30" customFormat="1" ht="18.75"/>
    <row r="121" s="30" customFormat="1" ht="18.75"/>
    <row r="122" s="30" customFormat="1" ht="18.75"/>
    <row r="123" s="30" customFormat="1" ht="18.75"/>
    <row r="124" s="30" customFormat="1" ht="18.75"/>
    <row r="125" s="30" customFormat="1" ht="18.75"/>
    <row r="126" s="30" customFormat="1" ht="18.75"/>
    <row r="127" s="30" customFormat="1" ht="18.75"/>
    <row r="128" s="30" customFormat="1" ht="18.75"/>
    <row r="129" s="30" customFormat="1" ht="18.75"/>
    <row r="130" s="30" customFormat="1" ht="18.75"/>
    <row r="131" s="30" customFormat="1" ht="18.75"/>
    <row r="132" s="30" customFormat="1" ht="18.75"/>
    <row r="133" s="30" customFormat="1" ht="18.75"/>
    <row r="134" s="30" customFormat="1" ht="18.75"/>
    <row r="135" s="30" customFormat="1" ht="18.75"/>
    <row r="136" s="30" customFormat="1" ht="18.75"/>
    <row r="137" s="30" customFormat="1" ht="18.75"/>
    <row r="138" s="30" customFormat="1" ht="18.75"/>
    <row r="139" s="30" customFormat="1" ht="18.75"/>
    <row r="140" s="30" customFormat="1" ht="18.75"/>
    <row r="141" s="30" customFormat="1" ht="18.75"/>
    <row r="142" s="30" customFormat="1" ht="18.75"/>
    <row r="143" s="30" customFormat="1" ht="18.75"/>
    <row r="144" s="30" customFormat="1" ht="18.75"/>
    <row r="145" s="30" customFormat="1" ht="18.75"/>
    <row r="146" s="30" customFormat="1" ht="18.75"/>
    <row r="147" s="30" customFormat="1" ht="18.75"/>
    <row r="148" s="30" customFormat="1" ht="18.75"/>
    <row r="149" s="30" customFormat="1" ht="18.75"/>
    <row r="150" s="30" customFormat="1" ht="18.75"/>
    <row r="151" s="30" customFormat="1" ht="18.75"/>
    <row r="152" s="30" customFormat="1" ht="18.75"/>
    <row r="153" s="30" customFormat="1" ht="18.75"/>
    <row r="154" s="30" customFormat="1" ht="18.75"/>
    <row r="155" s="30" customFormat="1" ht="18.75"/>
    <row r="156" s="30" customFormat="1" ht="18.75"/>
    <row r="157" s="30" customFormat="1" ht="18.75"/>
    <row r="158" s="30" customFormat="1" ht="18.75"/>
    <row r="159" s="30" customFormat="1" ht="18.75"/>
    <row r="160" s="30" customFormat="1" ht="18.75"/>
    <row r="161" s="30" customFormat="1" ht="18.75"/>
    <row r="162" s="30" customFormat="1" ht="18.75"/>
    <row r="163" s="30" customFormat="1" ht="18.75"/>
    <row r="164" s="30" customFormat="1" ht="18.75"/>
    <row r="165" s="30" customFormat="1" ht="18.75"/>
    <row r="166" s="30" customFormat="1" ht="18.75"/>
    <row r="167" s="30" customFormat="1" ht="18.75"/>
    <row r="168" s="30" customFormat="1" ht="18.75"/>
    <row r="169" s="30" customFormat="1" ht="18.75"/>
    <row r="170" s="30" customFormat="1" ht="18.75"/>
    <row r="171" s="30" customFormat="1" ht="18.75"/>
    <row r="172" s="30" customFormat="1" ht="18.75"/>
    <row r="173" s="30" customFormat="1" ht="18.75"/>
    <row r="174" s="30" customFormat="1" ht="18.75"/>
    <row r="175" s="30" customFormat="1" ht="18.75"/>
    <row r="176" s="30" customFormat="1" ht="18.75"/>
    <row r="177" s="30" customFormat="1" ht="18.75"/>
    <row r="178" s="30" customFormat="1" ht="18.75"/>
    <row r="179" s="30" customFormat="1" ht="18.75"/>
    <row r="180" s="30" customFormat="1" ht="18.75"/>
    <row r="181" s="30" customFormat="1" ht="18.75"/>
    <row r="182" s="30" customFormat="1" ht="18.75"/>
    <row r="183" s="30" customFormat="1" ht="18.75"/>
    <row r="184" s="30" customFormat="1" ht="18.75"/>
    <row r="185" s="30" customFormat="1" ht="18.75"/>
    <row r="186" s="30" customFormat="1" ht="18.75"/>
    <row r="187" s="30" customFormat="1" ht="18.75"/>
    <row r="188" s="30" customFormat="1" ht="18.75"/>
    <row r="189" s="30" customFormat="1" ht="18.75"/>
    <row r="190" s="30" customFormat="1" ht="18.75"/>
    <row r="191" s="30" customFormat="1" ht="18.75"/>
    <row r="192" s="30" customFormat="1" ht="18.75"/>
    <row r="193" s="30" customFormat="1" ht="18.75"/>
    <row r="194" s="30" customFormat="1" ht="18.75"/>
    <row r="195" s="30" customFormat="1" ht="18.75"/>
    <row r="196" s="30" customFormat="1" ht="18.75"/>
    <row r="197" s="30" customFormat="1" ht="18.75"/>
    <row r="198" s="30" customFormat="1" ht="18.75"/>
    <row r="199" s="30" customFormat="1" ht="18.75"/>
    <row r="200" s="30" customFormat="1" ht="18.75"/>
    <row r="201" s="30" customFormat="1" ht="18.75"/>
    <row r="202" s="30" customFormat="1" ht="18.75"/>
    <row r="203" s="30" customFormat="1" ht="18.75"/>
    <row r="204" s="30" customFormat="1" ht="18.75"/>
  </sheetData>
  <mergeCells count="12">
    <mergeCell ref="N11:O11"/>
    <mergeCell ref="N12:O12"/>
    <mergeCell ref="N6:O6"/>
    <mergeCell ref="N7:O7"/>
    <mergeCell ref="N8:O8"/>
    <mergeCell ref="N10:O10"/>
    <mergeCell ref="N9:O9"/>
    <mergeCell ref="N17:O17"/>
    <mergeCell ref="N14:O14"/>
    <mergeCell ref="N15:O15"/>
    <mergeCell ref="N13:O13"/>
    <mergeCell ref="N16:O16"/>
  </mergeCells>
  <printOptions horizontalCentered="1"/>
  <pageMargins left="0.5905511811023623" right="0.4724409448818898" top="0.36" bottom="0.2755905511811024" header="0.2" footer="0.2755905511811024"/>
  <pageSetup horizontalDpi="600" verticalDpi="600" orientation="landscape" paperSize="9" scale="65" r:id="rId2"/>
  <drawing r:id="rId1"/>
</worksheet>
</file>

<file path=xl/worksheets/sheet4.xml><?xml version="1.0" encoding="utf-8"?>
<worksheet xmlns="http://schemas.openxmlformats.org/spreadsheetml/2006/main" xmlns:r="http://schemas.openxmlformats.org/officeDocument/2006/relationships">
  <dimension ref="A1:J15"/>
  <sheetViews>
    <sheetView workbookViewId="0" topLeftCell="A1">
      <selection activeCell="A1" sqref="A1"/>
    </sheetView>
  </sheetViews>
  <sheetFormatPr defaultColWidth="9.00390625" defaultRowHeight="16.5"/>
  <cols>
    <col min="1" max="1" width="22.375" style="56" bestFit="1" customWidth="1"/>
    <col min="2" max="2" width="7.125" style="56" bestFit="1" customWidth="1"/>
    <col min="3" max="4" width="11.125" style="56" bestFit="1" customWidth="1"/>
    <col min="5" max="5" width="9.125" style="56" bestFit="1" customWidth="1"/>
    <col min="6" max="6" width="11.125" style="56" bestFit="1" customWidth="1"/>
    <col min="7" max="7" width="16.75390625" style="56" customWidth="1"/>
    <col min="8" max="8" width="5.125" style="56" bestFit="1" customWidth="1"/>
    <col min="9" max="9" width="13.125" style="56" bestFit="1" customWidth="1"/>
    <col min="10" max="10" width="9.125" style="56" bestFit="1" customWidth="1"/>
    <col min="11" max="16384" width="9.00390625" style="56" customWidth="1"/>
  </cols>
  <sheetData>
    <row r="1" ht="21.75" thickBot="1">
      <c r="A1" s="55" t="s">
        <v>126</v>
      </c>
    </row>
    <row r="2" spans="1:7" ht="17.25" thickTop="1">
      <c r="A2" s="194" t="s">
        <v>127</v>
      </c>
      <c r="B2" s="195" t="s">
        <v>128</v>
      </c>
      <c r="C2" s="195" t="s">
        <v>129</v>
      </c>
      <c r="D2" s="195" t="s">
        <v>130</v>
      </c>
      <c r="E2" s="195" t="s">
        <v>131</v>
      </c>
      <c r="F2" s="196" t="s">
        <v>124</v>
      </c>
      <c r="G2" s="197" t="s">
        <v>132</v>
      </c>
    </row>
    <row r="3" spans="1:7" ht="16.5">
      <c r="A3" s="198" t="str">
        <f>'縣市'!C11</f>
        <v>德芙蘭橋</v>
      </c>
      <c r="B3" s="199">
        <f>IF('縣市'!L11="ND",10,IF('縣市'!L11&gt;=6.5,1,IF('縣市'!L11&gt;=4.6,3,IF('縣市'!L11&gt;=2,6,IF('縣市'!L11&lt;2,10)))))</f>
        <v>3</v>
      </c>
      <c r="C3" s="199">
        <f>IF('縣市'!O11="ND",1,IF('縣市'!O11&lt;=3,1,IF('縣市'!O11&lt;=4.9,3,IF('縣市'!O11&lt;=15,6,IF('縣市'!O11&gt;15,10)))))</f>
        <v>1</v>
      </c>
      <c r="D3" s="199">
        <f>IF('縣市'!Q11="ND",1,IF('縣市'!Q11&lt;=20,1,IF('縣市'!Q11&lt;=49,3,IF('縣市'!Q11&lt;=100,6,IF('縣市'!Q11&gt;100,10)))))</f>
        <v>1</v>
      </c>
      <c r="E3" s="199">
        <f>IF('縣市2'!M11="ND",1,IF('縣市2'!M11&lt;=0.5,1,IF('縣市2'!M11&lt;=0.99,3,IF('縣市2'!M11&lt;=3,6,IF('縣市2'!M11&gt;3,10)))))</f>
        <v>1</v>
      </c>
      <c r="F3" s="199">
        <f>AVERAGE(B3:E3)</f>
        <v>1.5</v>
      </c>
      <c r="G3" s="200" t="str">
        <f>IF(F3&gt;=6,"嚴重污染",IF(F3&gt;=3.1,"中度污染",IF(F3&gt;=2,"輕度污染",IF(F3&lt;2,"未(稍)受污染"))))</f>
        <v>未(稍)受污染</v>
      </c>
    </row>
    <row r="4" spans="1:7" ht="16.5">
      <c r="A4" s="198" t="str">
        <f>'縣市'!C12</f>
        <v>東卯橋</v>
      </c>
      <c r="B4" s="199">
        <f>IF('縣市'!L12="ND",10,IF('縣市'!L12&gt;=6.5,1,IF('縣市'!L12&gt;=4.6,3,IF('縣市'!L12&gt;=2,6,IF('縣市'!L12&lt;2,10)))))</f>
        <v>3</v>
      </c>
      <c r="C4" s="199">
        <f>IF('縣市'!O12="ND",1,IF('縣市'!O12&lt;=3,1,IF('縣市'!O12&lt;=4.9,3,IF('縣市'!O12&lt;=15,6,IF('縣市'!O12&gt;15,10)))))</f>
        <v>1</v>
      </c>
      <c r="D4" s="199">
        <f>IF('縣市'!Q12="ND",1,IF('縣市'!Q12&lt;=20,1,IF('縣市'!Q12&lt;=49,3,IF('縣市'!Q12&lt;=100,6,IF('縣市'!Q12&gt;100,10)))))</f>
        <v>1</v>
      </c>
      <c r="E4" s="199">
        <f>IF('縣市2'!M12="ND",1,IF('縣市2'!M12&lt;=0.5,1,IF('縣市2'!M12&lt;=0.99,3,IF('縣市2'!M12&lt;=3,6,IF('縣市2'!M12&gt;3,10)))))</f>
        <v>1</v>
      </c>
      <c r="F4" s="199">
        <f>AVERAGE(B4:E4)</f>
        <v>1.5</v>
      </c>
      <c r="G4" s="200" t="str">
        <f>IF(F4&gt;=6,"嚴重污染",IF(F4&gt;=3.1,"中度污染",IF(F4&gt;=2,"輕度污染",IF(F4&lt;2,"未(稍)受污染"))))</f>
        <v>未(稍)受污染</v>
      </c>
    </row>
    <row r="5" spans="1:7" ht="16.5">
      <c r="A5" s="198" t="str">
        <f>'縣市'!C13</f>
        <v>天福橋</v>
      </c>
      <c r="B5" s="199">
        <f>IF('縣市'!L13="ND",10,IF('縣市'!L13&gt;=6.5,1,IF('縣市'!L13&gt;=4.6,3,IF('縣市'!L13&gt;=2,6,IF('縣市'!L13&lt;2,10)))))</f>
        <v>3</v>
      </c>
      <c r="C5" s="199">
        <f>IF('縣市'!O13="ND",1,IF('縣市'!O13&lt;=3,1,IF('縣市'!O13&lt;=4.9,3,IF('縣市'!O13&lt;=15,6,IF('縣市'!O13&gt;15,10)))))</f>
        <v>1</v>
      </c>
      <c r="D5" s="199">
        <f>IF('縣市'!Q13="ND",1,IF('縣市'!Q13&lt;=20,1,IF('縣市'!Q13&lt;=49,3,IF('縣市'!Q13&lt;=100,6,IF('縣市'!Q13&gt;100,10)))))</f>
        <v>1</v>
      </c>
      <c r="E5" s="199">
        <f>IF('縣市2'!M13="ND",1,IF('縣市2'!M13&lt;=0.5,1,IF('縣市2'!M13&lt;=0.99,3,IF('縣市2'!M13&lt;=3,6,IF('縣市2'!M13&gt;3,10)))))</f>
        <v>1</v>
      </c>
      <c r="F5" s="199">
        <f>AVERAGE(B5:E5)</f>
        <v>1.5</v>
      </c>
      <c r="G5" s="200" t="str">
        <f>IF(F5&gt;=6,"嚴重污染",IF(F5&gt;=3.1,"中度污染",IF(F5&gt;=2,"輕度污染",IF(F5&lt;2,"未(稍)受污染"))))</f>
        <v>未(稍)受污染</v>
      </c>
    </row>
    <row r="6" spans="1:7" ht="16.5">
      <c r="A6" s="198" t="str">
        <f>'縣市'!C14</f>
        <v>瓦瑤橋</v>
      </c>
      <c r="B6" s="199">
        <f>IF('縣市'!L14="ND",10,IF('縣市'!L14&gt;=6.5,1,IF('縣市'!L14&gt;=4.6,3,IF('縣市'!L14&gt;=2,6,IF('縣市'!L14&lt;2,10)))))</f>
        <v>3</v>
      </c>
      <c r="C6" s="199">
        <f>IF('縣市'!O14="ND",1,IF('縣市'!O14&lt;=3,1,IF('縣市'!O14&lt;=4.9,3,IF('縣市'!O14&lt;=15,6,IF('縣市'!O14&gt;15,10)))))</f>
        <v>3</v>
      </c>
      <c r="D6" s="199">
        <f>IF('縣市'!Q14="ND",1,IF('縣市'!Q14&lt;=20,1,IF('縣市'!Q14&lt;=49,3,IF('縣市'!Q14&lt;=100,6,IF('縣市'!Q14&gt;100,10)))))</f>
        <v>3</v>
      </c>
      <c r="E6" s="199">
        <f>IF('縣市2'!M14="ND",1,IF('縣市2'!M14&lt;=0.5,1,IF('縣市2'!M14&lt;=0.99,3,IF('縣市2'!M14&lt;=3,6,IF('縣市2'!M14&gt;3,10)))))</f>
        <v>1</v>
      </c>
      <c r="F6" s="199">
        <f>AVERAGE(B6:E6)</f>
        <v>2.5</v>
      </c>
      <c r="G6" s="200" t="str">
        <f>IF(F6&gt;=6,"嚴重污染",IF(F6&gt;=3.1,"中度污染",IF(F6&gt;=2,"輕度污染",IF(F6&lt;2,"未(稍)受污染"))))</f>
        <v>輕度污染</v>
      </c>
    </row>
    <row r="7" spans="1:7" ht="17.25" thickBot="1">
      <c r="A7" s="201" t="str">
        <f>'縣市'!C15</f>
        <v>松雅橋</v>
      </c>
      <c r="B7" s="219">
        <f>IF('縣市'!L15="ND",10,IF('縣市'!L15&gt;=6.5,1,IF('縣市'!L15&gt;=4.6,3,IF('縣市'!L15&gt;=2,6,IF('縣市'!L15&lt;2,10)))))</f>
        <v>3</v>
      </c>
      <c r="C7" s="219">
        <f>IF('縣市'!O15="ND",1,IF('縣市'!O15&lt;=3,1,IF('縣市'!O15&lt;=4.9,3,IF('縣市'!O15&lt;=15,6,IF('縣市'!O15&gt;15,10)))))</f>
        <v>3</v>
      </c>
      <c r="D7" s="219">
        <f>IF('縣市'!Q15="ND",1,IF('縣市'!Q15&lt;=20,1,IF('縣市'!Q15&lt;=49,3,IF('縣市'!Q15&lt;=100,6,IF('縣市'!Q15&gt;100,10)))))</f>
        <v>3</v>
      </c>
      <c r="E7" s="219">
        <f>IF('縣市2'!M15="ND",1,IF('縣市2'!M15&lt;=0.5,1,IF('縣市2'!M15&lt;=0.99,3,IF('縣市2'!M15&lt;=3,6,IF('縣市2'!M15&gt;3,10)))))</f>
        <v>3</v>
      </c>
      <c r="F7" s="219">
        <f>AVERAGE(B7:E7)</f>
        <v>3</v>
      </c>
      <c r="G7" s="221" t="str">
        <f>IF(F7&gt;=6,"嚴重污染",IF(F7&gt;=3.1,"中度污染",IF(F7&gt;=2,"輕度污染",IF(F7&lt;2,"未(稍)受污染"))))</f>
        <v>輕度污染</v>
      </c>
    </row>
    <row r="8" ht="16.5" thickTop="1"/>
    <row r="9" ht="21.75" thickBot="1">
      <c r="A9" s="202" t="s">
        <v>133</v>
      </c>
    </row>
    <row r="10" spans="1:10" ht="17.25" thickTop="1">
      <c r="A10" s="203" t="s">
        <v>127</v>
      </c>
      <c r="B10" s="204" t="s">
        <v>125</v>
      </c>
      <c r="C10" s="195" t="s">
        <v>128</v>
      </c>
      <c r="D10" s="195" t="s">
        <v>129</v>
      </c>
      <c r="E10" s="195" t="s">
        <v>130</v>
      </c>
      <c r="F10" s="205" t="s">
        <v>134</v>
      </c>
      <c r="G10" s="195" t="s">
        <v>131</v>
      </c>
      <c r="H10" s="205" t="s">
        <v>135</v>
      </c>
      <c r="I10" s="205" t="s">
        <v>136</v>
      </c>
      <c r="J10" s="197" t="s">
        <v>137</v>
      </c>
    </row>
    <row r="11" spans="1:10" ht="16.5">
      <c r="A11" s="198" t="str">
        <f>'縣市'!C11</f>
        <v>德芙蘭橋</v>
      </c>
      <c r="B11" s="199">
        <f>IF('縣市'!K11&lt;=8.5,IF('縣市'!K11&gt;=6.5,1,2),2)</f>
        <v>1</v>
      </c>
      <c r="C11" s="199">
        <f>IF('縣市'!L11="ND",6,IF('縣市'!L11&gt;=6.5,1,IF('縣市'!L11&gt;=5.5,2,IF('縣市'!L11&gt;=4.5,3,IF('縣市'!L11&gt;=3,4,IF('縣市'!L11&gt;=2,5,6))))))</f>
        <v>2</v>
      </c>
      <c r="D11" s="199">
        <f>IF('縣市'!O11="ND",1,IF('縣市'!O11&lt;=1,1,IF('縣市'!O11&lt;=2,2,IF('縣市'!O11&lt;=4,3,4))))</f>
        <v>1</v>
      </c>
      <c r="E11" s="199">
        <f>IF('縣市'!Q11="ND",1,IF('縣市'!Q11&lt;=25,1,IF('縣市'!Q11&lt;=40,3,IF('縣市'!Q11&lt;=100,4,5))))</f>
        <v>1</v>
      </c>
      <c r="F11" s="199">
        <f>IF('縣市2'!K11="－","－",IF('縣市2'!K11="ND",1,IF('縣市2'!K11&lt;=50,1,IF('縣市2'!K11&lt;=5000,2,IF('縣市2'!K11&lt;=10000,3,4)))))</f>
        <v>2</v>
      </c>
      <c r="G11" s="199">
        <f>IF('縣市2'!M11="ND",1,IF('縣市2'!M11&lt;=0.1,1,IF('縣市2'!M11&lt;=0.3,2,4)))</f>
        <v>2</v>
      </c>
      <c r="H11" s="199">
        <f>IF('縣市'!N11="－","－",IF('縣市'!N11="ND",1,IF('縣市'!N11&lt;=0.02,1,IF('縣市'!N11&lt;=0.05,2,3))))</f>
        <v>2</v>
      </c>
      <c r="I11" s="199">
        <f>MAX(B11:H11)</f>
        <v>2</v>
      </c>
      <c r="J11" s="206" t="str">
        <f>IF(I11=1,"甲",IF(I11=2,"乙",IF(I11=3,"丙",IF(I11=4,"丁",IF(I11=5,"戊","－")))))</f>
        <v>乙</v>
      </c>
    </row>
    <row r="12" spans="1:10" ht="16.5">
      <c r="A12" s="198" t="str">
        <f>'縣市'!C12</f>
        <v>東卯橋</v>
      </c>
      <c r="B12" s="199">
        <f>IF('縣市'!K12&lt;=8.5,IF('縣市'!K12&gt;=6.5,1,2),2)</f>
        <v>1</v>
      </c>
      <c r="C12" s="199">
        <f>IF('縣市'!L12="ND",6,IF('縣市'!L12&gt;=6.5,1,IF('縣市'!L12&gt;=5.5,2,IF('縣市'!L12&gt;=4.5,3,IF('縣市'!L12&gt;=3,4,IF('縣市'!L12&gt;=2,5,6))))))</f>
        <v>2</v>
      </c>
      <c r="D12" s="199">
        <f>IF('縣市'!O12="ND",1,IF('縣市'!O12&lt;=1,1,IF('縣市'!O12&lt;=2,2,IF('縣市'!O12&lt;=4,3,4))))</f>
        <v>1</v>
      </c>
      <c r="E12" s="199">
        <f>IF('縣市'!Q12="ND",1,IF('縣市'!Q12&lt;=25,1,IF('縣市'!Q12&lt;=40,3,IF('縣市'!Q12&lt;=100,4,5))))</f>
        <v>1</v>
      </c>
      <c r="F12" s="199">
        <f>IF('縣市2'!K12="－","－",IF('縣市2'!K12="ND",1,IF('縣市2'!K12&lt;=50,1,IF('縣市2'!K12&lt;=5000,2,IF('縣市2'!K12&lt;=10000,3,4)))))</f>
        <v>2</v>
      </c>
      <c r="G12" s="199">
        <f>IF('縣市2'!M12="ND",1,IF('縣市2'!M12&lt;=0.1,1,IF('縣市2'!M12&lt;=0.3,2,4)))</f>
        <v>2</v>
      </c>
      <c r="H12" s="199">
        <f>IF('縣市'!N12="－","－",IF('縣市'!N12="ND",1,IF('縣市'!N12&lt;=0.02,1,IF('縣市'!N12&lt;=0.05,2,3))))</f>
        <v>2</v>
      </c>
      <c r="I12" s="199">
        <f>MAX(B12:H12)</f>
        <v>2</v>
      </c>
      <c r="J12" s="206" t="str">
        <f>IF(I12=1,"甲",IF(I12=2,"乙",IF(I12=3,"丙",IF(I12=4,"丁",IF(I12=5,"戊","－")))))</f>
        <v>乙</v>
      </c>
    </row>
    <row r="13" spans="1:10" ht="16.5">
      <c r="A13" s="198" t="str">
        <f>'縣市'!C13</f>
        <v>天福橋</v>
      </c>
      <c r="B13" s="199">
        <f>IF('縣市'!K13&lt;=8.5,IF('縣市'!K13&gt;=6.5,1,2),2)</f>
        <v>1</v>
      </c>
      <c r="C13" s="199">
        <f>IF('縣市'!L13="ND",6,IF('縣市'!L13&gt;=6.5,1,IF('縣市'!L13&gt;=5.5,2,IF('縣市'!L13&gt;=4.5,3,IF('縣市'!L13&gt;=3,4,IF('縣市'!L13&gt;=2,5,6))))))</f>
        <v>2</v>
      </c>
      <c r="D13" s="199">
        <f>IF('縣市'!O13="ND",1,IF('縣市'!O13&lt;=1,1,IF('縣市'!O13&lt;=2,2,IF('縣市'!O13&lt;=4,3,4))))</f>
        <v>1</v>
      </c>
      <c r="E13" s="199">
        <f>IF('縣市'!Q13="ND",1,IF('縣市'!Q13&lt;=25,1,IF('縣市'!Q13&lt;=40,3,IF('縣市'!Q13&lt;=100,4,5))))</f>
        <v>1</v>
      </c>
      <c r="F13" s="199">
        <f>IF('縣市2'!K13="－","－",IF('縣市2'!K13="ND",1,IF('縣市2'!K13&lt;=50,1,IF('縣市2'!K13&lt;=5000,2,IF('縣市2'!K13&lt;=10000,3,4)))))</f>
        <v>2</v>
      </c>
      <c r="G13" s="199">
        <f>IF('縣市2'!M13="ND",1,IF('縣市2'!M13&lt;=0.1,1,IF('縣市2'!M13&lt;=0.3,2,4)))</f>
        <v>4</v>
      </c>
      <c r="H13" s="199">
        <f>IF('縣市'!N13="－","－",IF('縣市'!N13="ND",1,IF('縣市'!N13&lt;=0.02,1,IF('縣市'!N13&lt;=0.05,2,3))))</f>
        <v>2</v>
      </c>
      <c r="I13" s="199">
        <f>MAX(B13:H13)</f>
        <v>4</v>
      </c>
      <c r="J13" s="206" t="str">
        <f>IF(I13=1,"甲",IF(I13=2,"乙",IF(I13=3,"丙",IF(I13=4,"丁",IF(I13=5,"戊","－")))))</f>
        <v>丁</v>
      </c>
    </row>
    <row r="14" spans="1:10" ht="16.5">
      <c r="A14" s="198" t="str">
        <f>'縣市'!C14</f>
        <v>瓦瑤橋</v>
      </c>
      <c r="B14" s="199">
        <f>IF('縣市'!K14&lt;=8.5,IF('縣市'!K14&gt;=6.5,1,2),2)</f>
        <v>1</v>
      </c>
      <c r="C14" s="199">
        <f>IF('縣市'!L14="ND",6,IF('縣市'!L14&gt;=6.5,1,IF('縣市'!L14&gt;=5.5,2,IF('縣市'!L14&gt;=4.5,3,IF('縣市'!L14&gt;=3,4,IF('縣市'!L14&gt;=2,5,6))))))</f>
        <v>3</v>
      </c>
      <c r="D14" s="199">
        <f>IF('縣市'!O14="ND",1,IF('縣市'!O14&lt;=1,1,IF('縣市'!O14&lt;=2,2,IF('縣市'!O14&lt;=4,3,4))))</f>
        <v>4</v>
      </c>
      <c r="E14" s="199">
        <f>IF('縣市'!Q14="ND",1,IF('縣市'!Q14&lt;=25,1,IF('縣市'!Q14&lt;=40,3,IF('縣市'!Q14&lt;=100,4,5))))</f>
        <v>3</v>
      </c>
      <c r="F14" s="199">
        <f>IF('縣市2'!K14="－","－",IF('縣市2'!K14="ND",1,IF('縣市2'!K14&lt;=50,1,IF('縣市2'!K14&lt;=5000,2,IF('縣市2'!K14&lt;=10000,3,4)))))</f>
        <v>3</v>
      </c>
      <c r="G14" s="199">
        <f>IF('縣市2'!M14="ND",1,IF('縣市2'!M14&lt;=0.1,1,IF('縣市2'!M14&lt;=0.3,2,4)))</f>
        <v>4</v>
      </c>
      <c r="H14" s="199">
        <f>IF('縣市'!N14="－","－",IF('縣市'!N14="ND",1,IF('縣市'!N14&lt;=0.02,1,IF('縣市'!N14&lt;=0.05,2,3))))</f>
        <v>3</v>
      </c>
      <c r="I14" s="199">
        <f>MAX(B14:H14)</f>
        <v>4</v>
      </c>
      <c r="J14" s="206" t="str">
        <f>IF(I14=1,"甲",IF(I14=2,"乙",IF(I14=3,"丙",IF(I14=4,"丁",IF(I14=5,"戊","－")))))</f>
        <v>丁</v>
      </c>
    </row>
    <row r="15" spans="1:10" ht="17.25" thickBot="1">
      <c r="A15" s="201" t="str">
        <f>'縣市'!C15</f>
        <v>松雅橋</v>
      </c>
      <c r="B15" s="219">
        <f>IF('縣市'!K15&lt;=8.5,IF('縣市'!K15&gt;=6.5,1,2),2)</f>
        <v>1</v>
      </c>
      <c r="C15" s="219">
        <f>IF('縣市'!L15="ND",6,IF('縣市'!L15&gt;=6.5,1,IF('縣市'!L15&gt;=5.5,2,IF('縣市'!L15&gt;=4.5,3,IF('縣市'!L15&gt;=3,4,IF('縣市'!L15&gt;=2,5,6))))))</f>
        <v>3</v>
      </c>
      <c r="D15" s="219">
        <f>IF('縣市'!O15="ND",1,IF('縣市'!O15&lt;=1,1,IF('縣市'!O15&lt;=2,2,IF('縣市'!O15&lt;=4,3,4))))</f>
        <v>4</v>
      </c>
      <c r="E15" s="219">
        <f>IF('縣市'!Q15="ND",1,IF('縣市'!Q15&lt;=25,1,IF('縣市'!Q15&lt;=40,3,IF('縣市'!Q15&lt;=100,4,5))))</f>
        <v>3</v>
      </c>
      <c r="F15" s="219">
        <f>IF('縣市2'!K15="－","－",IF('縣市2'!K15="ND",1,IF('縣市2'!K15&lt;=50,1,IF('縣市2'!K15&lt;=5000,2,IF('縣市2'!K15&lt;=10000,3,4)))))</f>
        <v>3</v>
      </c>
      <c r="G15" s="219">
        <f>IF('縣市2'!M15="ND",1,IF('縣市2'!M15&lt;=0.1,1,IF('縣市2'!M15&lt;=0.3,2,4)))</f>
        <v>4</v>
      </c>
      <c r="H15" s="219">
        <f>IF('縣市'!N15="－","－",IF('縣市'!N15="ND",1,IF('縣市'!N15&lt;=0.02,1,IF('縣市'!N15&lt;=0.05,2,3))))</f>
        <v>3</v>
      </c>
      <c r="I15" s="219">
        <f>MAX(B15:H15)</f>
        <v>4</v>
      </c>
      <c r="J15" s="220" t="str">
        <f>IF(I15=1,"甲",IF(I15=2,"乙",IF(I15=3,"丙",IF(I15=4,"丁",IF(I15=5,"戊","－")))))</f>
        <v>丁</v>
      </c>
    </row>
    <row r="16" ht="16.5" thickTop="1"/>
  </sheetData>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T21"/>
  <sheetViews>
    <sheetView tabSelected="1" workbookViewId="0" topLeftCell="A1">
      <selection activeCell="A2" sqref="A2"/>
    </sheetView>
  </sheetViews>
  <sheetFormatPr defaultColWidth="9.00390625" defaultRowHeight="16.5"/>
  <cols>
    <col min="1" max="1" width="19.00390625" style="56" customWidth="1"/>
    <col min="2" max="2" width="12.75390625" style="56" customWidth="1"/>
    <col min="3" max="3" width="10.375" style="56" customWidth="1"/>
    <col min="4" max="16384" width="9.00390625" style="56" customWidth="1"/>
  </cols>
  <sheetData>
    <row r="1" spans="1:20" s="209" customFormat="1" ht="24" customHeight="1">
      <c r="A1" s="207" t="s">
        <v>198</v>
      </c>
      <c r="B1" s="208"/>
      <c r="C1" s="208"/>
      <c r="D1" s="208"/>
      <c r="E1" s="208"/>
      <c r="F1" s="208"/>
      <c r="G1" s="208"/>
      <c r="H1" s="208"/>
      <c r="I1" s="208"/>
      <c r="J1" s="208"/>
      <c r="K1" s="208"/>
      <c r="L1" s="208"/>
      <c r="M1" s="208"/>
      <c r="N1" s="208"/>
      <c r="O1" s="208"/>
      <c r="P1" s="208"/>
      <c r="Q1" s="208"/>
      <c r="R1" s="208"/>
      <c r="S1" s="208"/>
      <c r="T1" s="208"/>
    </row>
    <row r="2" spans="1:20" s="69" customFormat="1" ht="24" customHeight="1">
      <c r="A2" s="167" t="s">
        <v>138</v>
      </c>
      <c r="B2" s="68"/>
      <c r="C2" s="68"/>
      <c r="D2" s="68"/>
      <c r="E2" s="68"/>
      <c r="F2" s="68"/>
      <c r="G2" s="68"/>
      <c r="H2" s="68"/>
      <c r="I2" s="68"/>
      <c r="J2" s="68"/>
      <c r="K2" s="68"/>
      <c r="L2" s="68"/>
      <c r="M2" s="68"/>
      <c r="N2" s="68"/>
      <c r="O2" s="68"/>
      <c r="P2" s="68"/>
      <c r="Q2" s="68"/>
      <c r="R2" s="68"/>
      <c r="S2" s="68"/>
      <c r="T2" s="68"/>
    </row>
    <row r="3" spans="1:20" s="69" customFormat="1" ht="24" customHeight="1">
      <c r="A3" s="167" t="s">
        <v>161</v>
      </c>
      <c r="B3" s="68"/>
      <c r="C3" s="68"/>
      <c r="D3" s="68"/>
      <c r="E3" s="68"/>
      <c r="F3" s="68"/>
      <c r="G3" s="68"/>
      <c r="H3" s="68"/>
      <c r="I3" s="68"/>
      <c r="J3" s="68"/>
      <c r="K3" s="68"/>
      <c r="L3" s="68"/>
      <c r="M3" s="68"/>
      <c r="N3" s="68"/>
      <c r="O3" s="68"/>
      <c r="P3" s="68"/>
      <c r="Q3" s="68"/>
      <c r="R3" s="68"/>
      <c r="S3" s="68"/>
      <c r="T3" s="68"/>
    </row>
    <row r="4" spans="1:20" s="69" customFormat="1" ht="24" customHeight="1" thickBot="1">
      <c r="A4" s="167" t="s">
        <v>162</v>
      </c>
      <c r="B4" s="68"/>
      <c r="C4" s="68"/>
      <c r="D4" s="68"/>
      <c r="E4" s="68"/>
      <c r="F4" s="68"/>
      <c r="G4" s="68"/>
      <c r="H4" s="68"/>
      <c r="I4" s="68"/>
      <c r="J4" s="68"/>
      <c r="K4" s="68"/>
      <c r="L4" s="68"/>
      <c r="M4" s="68"/>
      <c r="N4" s="68"/>
      <c r="O4" s="68"/>
      <c r="P4" s="68"/>
      <c r="Q4" s="68"/>
      <c r="R4" s="68"/>
      <c r="S4" s="68"/>
      <c r="T4" s="68"/>
    </row>
    <row r="5" spans="1:5" ht="22.5" customHeight="1" thickBot="1" thickTop="1">
      <c r="A5" s="210"/>
      <c r="B5" s="211" t="s">
        <v>163</v>
      </c>
      <c r="C5" s="211" t="s">
        <v>139</v>
      </c>
      <c r="D5" s="211" t="s">
        <v>140</v>
      </c>
      <c r="E5" s="211" t="s">
        <v>141</v>
      </c>
    </row>
    <row r="6" spans="1:5" ht="17.25" thickBot="1">
      <c r="A6" s="212" t="s">
        <v>164</v>
      </c>
      <c r="B6" s="213" t="s">
        <v>142</v>
      </c>
      <c r="C6" s="213" t="s">
        <v>143</v>
      </c>
      <c r="D6" s="213" t="s">
        <v>144</v>
      </c>
      <c r="E6" s="213" t="s">
        <v>145</v>
      </c>
    </row>
    <row r="7" spans="1:5" ht="18" thickBot="1" thickTop="1">
      <c r="A7" s="214" t="s">
        <v>165</v>
      </c>
      <c r="B7" s="213" t="s">
        <v>146</v>
      </c>
      <c r="C7" s="213" t="s">
        <v>147</v>
      </c>
      <c r="D7" s="213" t="s">
        <v>148</v>
      </c>
      <c r="E7" s="213" t="s">
        <v>149</v>
      </c>
    </row>
    <row r="8" spans="1:5" ht="18" thickBot="1" thickTop="1">
      <c r="A8" s="214" t="s">
        <v>166</v>
      </c>
      <c r="B8" s="213" t="s">
        <v>150</v>
      </c>
      <c r="C8" s="213" t="s">
        <v>151</v>
      </c>
      <c r="D8" s="213" t="s">
        <v>152</v>
      </c>
      <c r="E8" s="213" t="s">
        <v>153</v>
      </c>
    </row>
    <row r="9" spans="1:5" ht="18" thickBot="1" thickTop="1">
      <c r="A9" s="214" t="s">
        <v>167</v>
      </c>
      <c r="B9" s="213" t="s">
        <v>154</v>
      </c>
      <c r="C9" s="213" t="s">
        <v>155</v>
      </c>
      <c r="D9" s="213" t="s">
        <v>156</v>
      </c>
      <c r="E9" s="213" t="s">
        <v>157</v>
      </c>
    </row>
    <row r="10" spans="1:5" ht="18" thickBot="1" thickTop="1">
      <c r="A10" s="214" t="s">
        <v>168</v>
      </c>
      <c r="B10" s="213">
        <v>1</v>
      </c>
      <c r="C10" s="213">
        <v>3</v>
      </c>
      <c r="D10" s="213">
        <v>6</v>
      </c>
      <c r="E10" s="213">
        <v>10</v>
      </c>
    </row>
    <row r="11" spans="1:5" ht="18" thickBot="1" thickTop="1">
      <c r="A11" s="214" t="s">
        <v>169</v>
      </c>
      <c r="B11" s="215" t="s">
        <v>145</v>
      </c>
      <c r="C11" s="215" t="s">
        <v>158</v>
      </c>
      <c r="D11" s="215" t="s">
        <v>159</v>
      </c>
      <c r="E11" s="215" t="s">
        <v>160</v>
      </c>
    </row>
    <row r="12" spans="1:20" s="69" customFormat="1" ht="24" customHeight="1" thickTop="1">
      <c r="A12" s="167" t="s">
        <v>174</v>
      </c>
      <c r="B12" s="68"/>
      <c r="C12" s="68"/>
      <c r="D12" s="68"/>
      <c r="E12" s="68"/>
      <c r="F12" s="68"/>
      <c r="G12" s="68"/>
      <c r="H12" s="68"/>
      <c r="I12" s="68"/>
      <c r="J12" s="68"/>
      <c r="K12" s="68"/>
      <c r="L12" s="68"/>
      <c r="M12" s="68"/>
      <c r="N12" s="68"/>
      <c r="O12" s="68"/>
      <c r="P12" s="68"/>
      <c r="Q12" s="68"/>
      <c r="R12" s="68"/>
      <c r="S12" s="68"/>
      <c r="T12" s="68"/>
    </row>
    <row r="13" spans="1:20" s="69" customFormat="1" ht="24" customHeight="1">
      <c r="A13" s="62" t="s">
        <v>189</v>
      </c>
      <c r="B13" s="68"/>
      <c r="C13" s="68"/>
      <c r="D13" s="68"/>
      <c r="E13" s="68"/>
      <c r="F13" s="68"/>
      <c r="G13" s="68"/>
      <c r="H13" s="68"/>
      <c r="I13" s="68"/>
      <c r="J13" s="68"/>
      <c r="K13" s="68"/>
      <c r="L13" s="68"/>
      <c r="M13" s="68"/>
      <c r="N13" s="68"/>
      <c r="O13" s="68"/>
      <c r="P13" s="68"/>
      <c r="Q13" s="68"/>
      <c r="R13" s="68"/>
      <c r="S13" s="68"/>
      <c r="T13" s="68"/>
    </row>
    <row r="14" spans="1:19" s="69" customFormat="1" ht="24" customHeight="1">
      <c r="A14" s="167" t="s">
        <v>176</v>
      </c>
      <c r="B14" s="68"/>
      <c r="C14" s="68"/>
      <c r="D14" s="68"/>
      <c r="E14" s="68"/>
      <c r="F14" s="68"/>
      <c r="G14" s="68"/>
      <c r="H14" s="68"/>
      <c r="I14" s="68"/>
      <c r="J14" s="68"/>
      <c r="K14" s="68"/>
      <c r="L14" s="68"/>
      <c r="M14" s="68"/>
      <c r="N14" s="68"/>
      <c r="O14" s="68"/>
      <c r="P14" s="68"/>
      <c r="Q14" s="68"/>
      <c r="R14" s="68"/>
      <c r="S14" s="68"/>
    </row>
    <row r="15" ht="19.5">
      <c r="A15" s="62" t="s">
        <v>190</v>
      </c>
    </row>
    <row r="16" ht="18.75">
      <c r="A16" s="62"/>
    </row>
    <row r="17" spans="1:20" s="69" customFormat="1" ht="24" customHeight="1">
      <c r="A17" s="167" t="s">
        <v>170</v>
      </c>
      <c r="B17" s="68"/>
      <c r="C17" s="68"/>
      <c r="D17" s="68"/>
      <c r="E17" s="68"/>
      <c r="F17" s="68"/>
      <c r="G17" s="68"/>
      <c r="H17" s="68"/>
      <c r="I17" s="68"/>
      <c r="J17" s="68"/>
      <c r="K17" s="68"/>
      <c r="L17" s="68"/>
      <c r="M17" s="68"/>
      <c r="N17" s="68"/>
      <c r="O17" s="68"/>
      <c r="P17" s="68"/>
      <c r="Q17" s="68"/>
      <c r="R17" s="68"/>
      <c r="S17" s="68"/>
      <c r="T17" s="68"/>
    </row>
    <row r="18" spans="1:20" s="69" customFormat="1" ht="24" customHeight="1">
      <c r="A18" s="167" t="s">
        <v>177</v>
      </c>
      <c r="B18" s="68"/>
      <c r="C18" s="68"/>
      <c r="D18" s="68"/>
      <c r="E18" s="68"/>
      <c r="F18" s="68"/>
      <c r="G18" s="68"/>
      <c r="H18" s="68"/>
      <c r="I18" s="68"/>
      <c r="J18" s="68"/>
      <c r="K18" s="68"/>
      <c r="L18" s="68"/>
      <c r="M18" s="68"/>
      <c r="N18" s="68"/>
      <c r="O18" s="68"/>
      <c r="P18" s="68"/>
      <c r="Q18" s="68"/>
      <c r="R18" s="68"/>
      <c r="S18" s="68"/>
      <c r="T18" s="68"/>
    </row>
    <row r="19" spans="1:20" s="69" customFormat="1" ht="24" customHeight="1">
      <c r="A19" s="62" t="s">
        <v>191</v>
      </c>
      <c r="B19" s="68"/>
      <c r="C19" s="68"/>
      <c r="D19" s="68"/>
      <c r="E19" s="68"/>
      <c r="F19" s="68"/>
      <c r="G19" s="68"/>
      <c r="H19" s="68"/>
      <c r="I19" s="68"/>
      <c r="J19" s="68"/>
      <c r="K19" s="68"/>
      <c r="L19" s="68"/>
      <c r="M19" s="68"/>
      <c r="N19" s="68"/>
      <c r="O19" s="68"/>
      <c r="P19" s="68"/>
      <c r="Q19" s="68"/>
      <c r="R19" s="68"/>
      <c r="S19" s="68"/>
      <c r="T19" s="68"/>
    </row>
    <row r="20" spans="1:20" s="69" customFormat="1" ht="24" customHeight="1">
      <c r="A20" s="167" t="s">
        <v>192</v>
      </c>
      <c r="B20" s="68"/>
      <c r="C20" s="68"/>
      <c r="D20" s="68"/>
      <c r="E20" s="68"/>
      <c r="F20" s="68"/>
      <c r="G20" s="68"/>
      <c r="H20" s="68"/>
      <c r="I20" s="68"/>
      <c r="J20" s="68"/>
      <c r="K20" s="68"/>
      <c r="L20" s="68"/>
      <c r="M20" s="68"/>
      <c r="N20" s="68"/>
      <c r="O20" s="68"/>
      <c r="P20" s="68"/>
      <c r="Q20" s="68"/>
      <c r="R20" s="68"/>
      <c r="S20" s="68"/>
      <c r="T20" s="68"/>
    </row>
    <row r="21" spans="1:20" s="69" customFormat="1" ht="24" customHeight="1">
      <c r="A21" s="62" t="s">
        <v>193</v>
      </c>
      <c r="B21" s="68"/>
      <c r="C21" s="68"/>
      <c r="D21" s="68"/>
      <c r="E21" s="68"/>
      <c r="F21" s="68"/>
      <c r="G21" s="68"/>
      <c r="H21" s="68"/>
      <c r="I21" s="68"/>
      <c r="J21" s="68"/>
      <c r="K21" s="68"/>
      <c r="L21" s="68"/>
      <c r="M21" s="68"/>
      <c r="N21" s="68"/>
      <c r="O21" s="68"/>
      <c r="P21" s="68"/>
      <c r="Q21" s="68"/>
      <c r="R21" s="68"/>
      <c r="S21" s="68"/>
      <c r="T21" s="68"/>
    </row>
  </sheetData>
  <printOptions/>
  <pageMargins left="0.75" right="0.75" top="1" bottom="1" header="0.5" footer="0.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環保署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統計室</dc:creator>
  <cp:keywords/>
  <dc:description/>
  <cp:lastModifiedBy>user</cp:lastModifiedBy>
  <cp:lastPrinted>2011-05-24T03:58:28Z</cp:lastPrinted>
  <dcterms:created xsi:type="dcterms:W3CDTF">1997-10-06T13:23:22Z</dcterms:created>
  <dcterms:modified xsi:type="dcterms:W3CDTF">2011-12-13T03:04:12Z</dcterms:modified>
  <cp:category/>
  <cp:version/>
  <cp:contentType/>
  <cp:contentStatus/>
</cp:coreProperties>
</file>